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en\A Schule\_Fächer\1 Mathematik\1 - Übungsautomaten (Fe)\"/>
    </mc:Choice>
  </mc:AlternateContent>
  <bookViews>
    <workbookView xWindow="0" yWindow="0" windowWidth="24000" windowHeight="9675"/>
  </bookViews>
  <sheets>
    <sheet name="AB" sheetId="3" r:id="rId1"/>
    <sheet name="Lös" sheetId="2" r:id="rId2"/>
    <sheet name="Test" sheetId="4" r:id="rId3"/>
    <sheet name="Test Lös" sheetId="6" r:id="rId4"/>
    <sheet name="Daten" sheetId="1" state="hidden" r:id="rId5"/>
  </sheets>
  <definedNames>
    <definedName name="_xlnm.Print_Area" localSheetId="0">AB!$B$1:$R$33</definedName>
    <definedName name="_xlnm.Print_Area" localSheetId="1">Lös!$B$1:$Q$33</definedName>
    <definedName name="_xlnm.Print_Area" localSheetId="2">Test!$B$1:$R$33</definedName>
    <definedName name="_xlnm.Print_Area" localSheetId="3">'Test Lös'!$B$1:$R$33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" i="6" l="1"/>
  <c r="B25" i="6" s="1"/>
  <c r="B24" i="6"/>
  <c r="B22" i="6"/>
  <c r="B20" i="6"/>
  <c r="B18" i="6"/>
  <c r="B9" i="6"/>
  <c r="B7" i="6"/>
  <c r="B5" i="6"/>
  <c r="B25" i="4"/>
  <c r="B24" i="4"/>
  <c r="B23" i="4"/>
  <c r="B22" i="4"/>
  <c r="B21" i="4"/>
  <c r="B20" i="4"/>
  <c r="B19" i="4"/>
  <c r="B18" i="4"/>
  <c r="B17" i="4"/>
  <c r="B9" i="4"/>
  <c r="B8" i="4"/>
  <c r="B7" i="4"/>
  <c r="B6" i="4"/>
  <c r="B5" i="4"/>
  <c r="B4" i="4"/>
  <c r="B4" i="6" l="1"/>
  <c r="B6" i="6"/>
  <c r="B8" i="6"/>
  <c r="B17" i="6"/>
  <c r="B19" i="6"/>
  <c r="B21" i="6"/>
  <c r="B23" i="6"/>
  <c r="I1" i="2"/>
  <c r="O1" i="2"/>
  <c r="B27" i="2" s="1"/>
  <c r="B28" i="3"/>
  <c r="B27" i="3"/>
  <c r="B26" i="3"/>
  <c r="B25" i="3"/>
  <c r="B24" i="3"/>
  <c r="B23" i="3"/>
  <c r="B22" i="3"/>
  <c r="B21" i="3"/>
  <c r="B20" i="3"/>
  <c r="B19" i="3"/>
  <c r="B18" i="3"/>
  <c r="B17" i="3"/>
  <c r="B13" i="3"/>
  <c r="B12" i="3"/>
  <c r="B11" i="3"/>
  <c r="B10" i="3"/>
  <c r="B9" i="3"/>
  <c r="B8" i="3"/>
  <c r="B7" i="3"/>
  <c r="B6" i="3"/>
  <c r="B5" i="3"/>
  <c r="B4" i="3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I1" i="1"/>
  <c r="B28" i="2"/>
  <c r="B24" i="2"/>
  <c r="B20" i="2"/>
  <c r="B22" i="2" l="1"/>
  <c r="B26" i="2"/>
  <c r="B21" i="2"/>
  <c r="B23" i="2"/>
  <c r="B25" i="2"/>
  <c r="Q2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1" i="1"/>
  <c r="B19" i="2"/>
  <c r="B18" i="2"/>
  <c r="B17" i="2"/>
  <c r="B13" i="2"/>
  <c r="B12" i="2"/>
  <c r="B11" i="2"/>
  <c r="B10" i="2"/>
  <c r="B9" i="2"/>
  <c r="B8" i="2"/>
  <c r="B7" i="2"/>
  <c r="B6" i="2"/>
  <c r="B5" i="2"/>
  <c r="B4" i="2"/>
  <c r="E29" i="1"/>
  <c r="I29" i="1"/>
  <c r="J29" i="1" s="1"/>
  <c r="E30" i="1"/>
  <c r="I30" i="1"/>
  <c r="E31" i="1"/>
  <c r="F31" i="1" s="1"/>
  <c r="I31" i="1"/>
  <c r="J31" i="1" s="1"/>
  <c r="E32" i="1"/>
  <c r="G32" i="1" s="1"/>
  <c r="I32" i="1"/>
  <c r="J32" i="1" s="1"/>
  <c r="E33" i="1"/>
  <c r="I33" i="1"/>
  <c r="M33" i="1" s="1"/>
  <c r="E34" i="1"/>
  <c r="I34" i="1"/>
  <c r="M34" i="1" s="1"/>
  <c r="E35" i="1"/>
  <c r="I35" i="1"/>
  <c r="M35" i="1" s="1"/>
  <c r="E36" i="1"/>
  <c r="G36" i="1" s="1"/>
  <c r="I36" i="1"/>
  <c r="M36" i="1" s="1"/>
  <c r="E37" i="1"/>
  <c r="I37" i="1"/>
  <c r="E38" i="1"/>
  <c r="I38" i="1"/>
  <c r="J38" i="1" s="1"/>
  <c r="E39" i="1"/>
  <c r="I39" i="1"/>
  <c r="E40" i="1"/>
  <c r="I40" i="1"/>
  <c r="E41" i="1"/>
  <c r="I41" i="1"/>
  <c r="M41" i="1" s="1"/>
  <c r="E42" i="1"/>
  <c r="I42" i="1"/>
  <c r="M42" i="1" s="1"/>
  <c r="E43" i="1"/>
  <c r="I43" i="1"/>
  <c r="M43" i="1" s="1"/>
  <c r="E44" i="1"/>
  <c r="G44" i="1" s="1"/>
  <c r="I44" i="1"/>
  <c r="M44" i="1" s="1"/>
  <c r="E45" i="1"/>
  <c r="I45" i="1"/>
  <c r="E46" i="1"/>
  <c r="I46" i="1"/>
  <c r="E47" i="1"/>
  <c r="I47" i="1"/>
  <c r="E48" i="1"/>
  <c r="G48" i="1" s="1"/>
  <c r="I48" i="1"/>
  <c r="J48" i="1" s="1"/>
  <c r="E49" i="1"/>
  <c r="I49" i="1"/>
  <c r="M49" i="1" s="1"/>
  <c r="E50" i="1"/>
  <c r="I50" i="1"/>
  <c r="M50" i="1" s="1"/>
  <c r="E51" i="1"/>
  <c r="I51" i="1"/>
  <c r="M51" i="1" s="1"/>
  <c r="E52" i="1"/>
  <c r="F52" i="1" s="1"/>
  <c r="I52" i="1"/>
  <c r="M52" i="1" s="1"/>
  <c r="E53" i="1"/>
  <c r="I53" i="1"/>
  <c r="E54" i="1"/>
  <c r="I54" i="1"/>
  <c r="J54" i="1" s="1"/>
  <c r="E55" i="1"/>
  <c r="F55" i="1" s="1"/>
  <c r="I55" i="1"/>
  <c r="J55" i="1" s="1"/>
  <c r="E56" i="1"/>
  <c r="I56" i="1"/>
  <c r="E57" i="1"/>
  <c r="I57" i="1"/>
  <c r="M57" i="1" s="1"/>
  <c r="E58" i="1"/>
  <c r="I58" i="1"/>
  <c r="M58" i="1" s="1"/>
  <c r="E59" i="1"/>
  <c r="I59" i="1"/>
  <c r="M59" i="1" s="1"/>
  <c r="E60" i="1"/>
  <c r="G60" i="1" s="1"/>
  <c r="I60" i="1"/>
  <c r="M60" i="1" s="1"/>
  <c r="E61" i="1"/>
  <c r="I61" i="1"/>
  <c r="E62" i="1"/>
  <c r="I62" i="1"/>
  <c r="E63" i="1"/>
  <c r="G63" i="1" s="1"/>
  <c r="I63" i="1"/>
  <c r="J63" i="1" s="1"/>
  <c r="E64" i="1"/>
  <c r="I64" i="1"/>
  <c r="E65" i="1"/>
  <c r="I65" i="1"/>
  <c r="M65" i="1" s="1"/>
  <c r="E66" i="1"/>
  <c r="G66" i="1" s="1"/>
  <c r="I66" i="1"/>
  <c r="M66" i="1" s="1"/>
  <c r="E67" i="1"/>
  <c r="I67" i="1"/>
  <c r="M67" i="1" s="1"/>
  <c r="E68" i="1"/>
  <c r="I68" i="1"/>
  <c r="M68" i="1" s="1"/>
  <c r="E69" i="1"/>
  <c r="I69" i="1"/>
  <c r="J69" i="1" s="1"/>
  <c r="E70" i="1"/>
  <c r="I70" i="1"/>
  <c r="J70" i="1" s="1"/>
  <c r="E71" i="1"/>
  <c r="G71" i="1" s="1"/>
  <c r="I71" i="1"/>
  <c r="J71" i="1" s="1"/>
  <c r="E72" i="1"/>
  <c r="G72" i="1" s="1"/>
  <c r="I72" i="1"/>
  <c r="E73" i="1"/>
  <c r="I73" i="1"/>
  <c r="M73" i="1" s="1"/>
  <c r="E74" i="1"/>
  <c r="I74" i="1"/>
  <c r="M74" i="1" s="1"/>
  <c r="E75" i="1"/>
  <c r="I75" i="1"/>
  <c r="M75" i="1" s="1"/>
  <c r="E76" i="1"/>
  <c r="G76" i="1" s="1"/>
  <c r="I76" i="1"/>
  <c r="M76" i="1" s="1"/>
  <c r="E77" i="1"/>
  <c r="I77" i="1"/>
  <c r="E78" i="1"/>
  <c r="I78" i="1"/>
  <c r="J78" i="1" s="1"/>
  <c r="E79" i="1"/>
  <c r="G79" i="1" s="1"/>
  <c r="I79" i="1"/>
  <c r="J79" i="1" s="1"/>
  <c r="E80" i="1"/>
  <c r="G80" i="1" s="1"/>
  <c r="I80" i="1"/>
  <c r="J80" i="1" s="1"/>
  <c r="E81" i="1"/>
  <c r="I81" i="1"/>
  <c r="M81" i="1" s="1"/>
  <c r="E82" i="1"/>
  <c r="I82" i="1"/>
  <c r="M82" i="1" s="1"/>
  <c r="E83" i="1"/>
  <c r="I83" i="1"/>
  <c r="M83" i="1" s="1"/>
  <c r="E84" i="1"/>
  <c r="I84" i="1"/>
  <c r="M84" i="1" s="1"/>
  <c r="E85" i="1"/>
  <c r="I85" i="1"/>
  <c r="J85" i="1" s="1"/>
  <c r="E86" i="1"/>
  <c r="I86" i="1"/>
  <c r="J86" i="1" s="1"/>
  <c r="E87" i="1"/>
  <c r="I87" i="1"/>
  <c r="J87" i="1" s="1"/>
  <c r="E88" i="1"/>
  <c r="F88" i="1" s="1"/>
  <c r="I88" i="1"/>
  <c r="J88" i="1" s="1"/>
  <c r="E89" i="1"/>
  <c r="I89" i="1"/>
  <c r="M89" i="1" s="1"/>
  <c r="E90" i="1"/>
  <c r="G90" i="1" s="1"/>
  <c r="I90" i="1"/>
  <c r="M90" i="1" s="1"/>
  <c r="E91" i="1"/>
  <c r="I91" i="1"/>
  <c r="M91" i="1" s="1"/>
  <c r="E92" i="1"/>
  <c r="G92" i="1" s="1"/>
  <c r="I92" i="1"/>
  <c r="M92" i="1" s="1"/>
  <c r="E93" i="1"/>
  <c r="I93" i="1"/>
  <c r="E94" i="1"/>
  <c r="I94" i="1"/>
  <c r="J94" i="1" s="1"/>
  <c r="E95" i="1"/>
  <c r="G95" i="1" s="1"/>
  <c r="I95" i="1"/>
  <c r="J95" i="1" s="1"/>
  <c r="E96" i="1"/>
  <c r="F96" i="1" s="1"/>
  <c r="I96" i="1"/>
  <c r="J96" i="1" s="1"/>
  <c r="E97" i="1"/>
  <c r="I97" i="1"/>
  <c r="M97" i="1" s="1"/>
  <c r="E98" i="1"/>
  <c r="I98" i="1"/>
  <c r="M98" i="1" s="1"/>
  <c r="E99" i="1"/>
  <c r="I99" i="1"/>
  <c r="M99" i="1" s="1"/>
  <c r="E100" i="1"/>
  <c r="I100" i="1"/>
  <c r="M100" i="1" s="1"/>
  <c r="E101" i="1"/>
  <c r="I101" i="1"/>
  <c r="J101" i="1" s="1"/>
  <c r="E102" i="1"/>
  <c r="I102" i="1"/>
  <c r="J102" i="1" s="1"/>
  <c r="E103" i="1"/>
  <c r="I103" i="1"/>
  <c r="J103" i="1" s="1"/>
  <c r="E104" i="1"/>
  <c r="G104" i="1" s="1"/>
  <c r="I104" i="1"/>
  <c r="E105" i="1"/>
  <c r="I105" i="1"/>
  <c r="M105" i="1" s="1"/>
  <c r="E106" i="1"/>
  <c r="G106" i="1" s="1"/>
  <c r="I106" i="1"/>
  <c r="M106" i="1" s="1"/>
  <c r="E107" i="1"/>
  <c r="I107" i="1"/>
  <c r="M107" i="1" s="1"/>
  <c r="E108" i="1"/>
  <c r="G108" i="1" s="1"/>
  <c r="I108" i="1"/>
  <c r="M108" i="1" s="1"/>
  <c r="E109" i="1"/>
  <c r="I109" i="1"/>
  <c r="E110" i="1"/>
  <c r="I110" i="1"/>
  <c r="J110" i="1" s="1"/>
  <c r="E111" i="1"/>
  <c r="G111" i="1" s="1"/>
  <c r="I111" i="1"/>
  <c r="J111" i="1" s="1"/>
  <c r="E112" i="1"/>
  <c r="I112" i="1"/>
  <c r="E113" i="1"/>
  <c r="I113" i="1"/>
  <c r="M113" i="1" s="1"/>
  <c r="E114" i="1"/>
  <c r="I114" i="1"/>
  <c r="M114" i="1" s="1"/>
  <c r="E115" i="1"/>
  <c r="I115" i="1"/>
  <c r="M115" i="1" s="1"/>
  <c r="E116" i="1"/>
  <c r="I116" i="1"/>
  <c r="M116" i="1" s="1"/>
  <c r="E117" i="1"/>
  <c r="I117" i="1"/>
  <c r="E118" i="1"/>
  <c r="I118" i="1"/>
  <c r="E119" i="1"/>
  <c r="G119" i="1" s="1"/>
  <c r="I119" i="1"/>
  <c r="J119" i="1" s="1"/>
  <c r="E120" i="1"/>
  <c r="G120" i="1" s="1"/>
  <c r="I120" i="1"/>
  <c r="J120" i="1" s="1"/>
  <c r="E121" i="1"/>
  <c r="I121" i="1"/>
  <c r="M121" i="1" s="1"/>
  <c r="E122" i="1"/>
  <c r="I122" i="1"/>
  <c r="M122" i="1" s="1"/>
  <c r="E123" i="1"/>
  <c r="I123" i="1"/>
  <c r="M123" i="1" s="1"/>
  <c r="E124" i="1"/>
  <c r="G124" i="1" s="1"/>
  <c r="I124" i="1"/>
  <c r="M124" i="1" s="1"/>
  <c r="E125" i="1"/>
  <c r="I125" i="1"/>
  <c r="E126" i="1"/>
  <c r="I126" i="1"/>
  <c r="J126" i="1" s="1"/>
  <c r="E127" i="1"/>
  <c r="F127" i="1" s="1"/>
  <c r="I127" i="1"/>
  <c r="J127" i="1" s="1"/>
  <c r="E128" i="1"/>
  <c r="G128" i="1" s="1"/>
  <c r="I128" i="1"/>
  <c r="E129" i="1"/>
  <c r="I129" i="1"/>
  <c r="M129" i="1" s="1"/>
  <c r="E130" i="1"/>
  <c r="G130" i="1" s="1"/>
  <c r="I130" i="1"/>
  <c r="M130" i="1" s="1"/>
  <c r="E131" i="1"/>
  <c r="I131" i="1"/>
  <c r="M131" i="1" s="1"/>
  <c r="E132" i="1"/>
  <c r="I132" i="1"/>
  <c r="M132" i="1" s="1"/>
  <c r="E133" i="1"/>
  <c r="I133" i="1"/>
  <c r="E134" i="1"/>
  <c r="I134" i="1"/>
  <c r="E135" i="1"/>
  <c r="I135" i="1"/>
  <c r="J135" i="1" s="1"/>
  <c r="E136" i="1"/>
  <c r="G136" i="1" s="1"/>
  <c r="I136" i="1"/>
  <c r="E137" i="1"/>
  <c r="I137" i="1"/>
  <c r="M137" i="1" s="1"/>
  <c r="E138" i="1"/>
  <c r="I138" i="1"/>
  <c r="M138" i="1" s="1"/>
  <c r="E139" i="1"/>
  <c r="I139" i="1"/>
  <c r="M139" i="1" s="1"/>
  <c r="E140" i="1"/>
  <c r="G140" i="1" s="1"/>
  <c r="I140" i="1"/>
  <c r="M140" i="1" s="1"/>
  <c r="E141" i="1"/>
  <c r="I141" i="1"/>
  <c r="J141" i="1" s="1"/>
  <c r="E142" i="1"/>
  <c r="I142" i="1"/>
  <c r="E143" i="1"/>
  <c r="I143" i="1"/>
  <c r="J143" i="1" s="1"/>
  <c r="E144" i="1"/>
  <c r="I144" i="1"/>
  <c r="E145" i="1"/>
  <c r="I145" i="1"/>
  <c r="M145" i="1" s="1"/>
  <c r="E146" i="1"/>
  <c r="I146" i="1"/>
  <c r="M146" i="1" s="1"/>
  <c r="E147" i="1"/>
  <c r="I147" i="1"/>
  <c r="M147" i="1" s="1"/>
  <c r="E148" i="1"/>
  <c r="I148" i="1"/>
  <c r="M148" i="1" s="1"/>
  <c r="E149" i="1"/>
  <c r="I149" i="1"/>
  <c r="J149" i="1" s="1"/>
  <c r="E150" i="1"/>
  <c r="I150" i="1"/>
  <c r="E151" i="1"/>
  <c r="I151" i="1"/>
  <c r="J151" i="1" s="1"/>
  <c r="E152" i="1"/>
  <c r="G152" i="1" s="1"/>
  <c r="I152" i="1"/>
  <c r="E153" i="1"/>
  <c r="I153" i="1"/>
  <c r="M153" i="1" s="1"/>
  <c r="E154" i="1"/>
  <c r="F154" i="1" s="1"/>
  <c r="I154" i="1"/>
  <c r="M154" i="1" s="1"/>
  <c r="E155" i="1"/>
  <c r="I155" i="1"/>
  <c r="M155" i="1" s="1"/>
  <c r="E156" i="1"/>
  <c r="F156" i="1" s="1"/>
  <c r="I156" i="1"/>
  <c r="M156" i="1" s="1"/>
  <c r="E157" i="1"/>
  <c r="I157" i="1"/>
  <c r="E158" i="1"/>
  <c r="I158" i="1"/>
  <c r="J158" i="1" s="1"/>
  <c r="E159" i="1"/>
  <c r="I159" i="1"/>
  <c r="E160" i="1"/>
  <c r="I160" i="1"/>
  <c r="E161" i="1"/>
  <c r="I161" i="1"/>
  <c r="M161" i="1" s="1"/>
  <c r="E162" i="1"/>
  <c r="I162" i="1"/>
  <c r="M162" i="1" s="1"/>
  <c r="E163" i="1"/>
  <c r="I163" i="1"/>
  <c r="M163" i="1" s="1"/>
  <c r="E164" i="1"/>
  <c r="G164" i="1" s="1"/>
  <c r="I164" i="1"/>
  <c r="M164" i="1" s="1"/>
  <c r="E165" i="1"/>
  <c r="I165" i="1"/>
  <c r="J165" i="1" s="1"/>
  <c r="E166" i="1"/>
  <c r="I166" i="1"/>
  <c r="E167" i="1"/>
  <c r="I167" i="1"/>
  <c r="J167" i="1" s="1"/>
  <c r="E168" i="1"/>
  <c r="G168" i="1" s="1"/>
  <c r="I168" i="1"/>
  <c r="E169" i="1"/>
  <c r="I169" i="1"/>
  <c r="M169" i="1" s="1"/>
  <c r="E170" i="1"/>
  <c r="G170" i="1" s="1"/>
  <c r="I170" i="1"/>
  <c r="M170" i="1" s="1"/>
  <c r="E171" i="1"/>
  <c r="I171" i="1"/>
  <c r="M171" i="1" s="1"/>
  <c r="E172" i="1"/>
  <c r="I172" i="1"/>
  <c r="M172" i="1" s="1"/>
  <c r="E173" i="1"/>
  <c r="I173" i="1"/>
  <c r="J173" i="1" s="1"/>
  <c r="E174" i="1"/>
  <c r="I174" i="1"/>
  <c r="J174" i="1" s="1"/>
  <c r="E175" i="1"/>
  <c r="F175" i="1" s="1"/>
  <c r="I175" i="1"/>
  <c r="J175" i="1" s="1"/>
  <c r="E176" i="1"/>
  <c r="F176" i="1" s="1"/>
  <c r="I176" i="1"/>
  <c r="J176" i="1" s="1"/>
  <c r="E177" i="1"/>
  <c r="I177" i="1"/>
  <c r="M177" i="1" s="1"/>
  <c r="E178" i="1"/>
  <c r="I178" i="1"/>
  <c r="M178" i="1" s="1"/>
  <c r="E179" i="1"/>
  <c r="I179" i="1"/>
  <c r="M179" i="1" s="1"/>
  <c r="E180" i="1"/>
  <c r="G180" i="1" s="1"/>
  <c r="I180" i="1"/>
  <c r="M180" i="1" s="1"/>
  <c r="E181" i="1"/>
  <c r="I181" i="1"/>
  <c r="J181" i="1" s="1"/>
  <c r="E182" i="1"/>
  <c r="I182" i="1"/>
  <c r="E183" i="1"/>
  <c r="G183" i="1" s="1"/>
  <c r="I183" i="1"/>
  <c r="E184" i="1"/>
  <c r="I184" i="1"/>
  <c r="J184" i="1" s="1"/>
  <c r="E185" i="1"/>
  <c r="I185" i="1"/>
  <c r="M185" i="1" s="1"/>
  <c r="E186" i="1"/>
  <c r="G186" i="1" s="1"/>
  <c r="I186" i="1"/>
  <c r="M186" i="1" s="1"/>
  <c r="E187" i="1"/>
  <c r="I187" i="1"/>
  <c r="M187" i="1" s="1"/>
  <c r="E188" i="1"/>
  <c r="I188" i="1"/>
  <c r="M188" i="1" s="1"/>
  <c r="E189" i="1"/>
  <c r="I189" i="1"/>
  <c r="E190" i="1"/>
  <c r="I190" i="1"/>
  <c r="E191" i="1"/>
  <c r="G191" i="1" s="1"/>
  <c r="I191" i="1"/>
  <c r="J191" i="1" s="1"/>
  <c r="E192" i="1"/>
  <c r="I192" i="1"/>
  <c r="J192" i="1" s="1"/>
  <c r="E193" i="1"/>
  <c r="I193" i="1"/>
  <c r="M193" i="1" s="1"/>
  <c r="E194" i="1"/>
  <c r="I194" i="1"/>
  <c r="M194" i="1" s="1"/>
  <c r="E195" i="1"/>
  <c r="I195" i="1"/>
  <c r="M195" i="1" s="1"/>
  <c r="E196" i="1"/>
  <c r="G196" i="1" s="1"/>
  <c r="I196" i="1"/>
  <c r="M196" i="1" s="1"/>
  <c r="E197" i="1"/>
  <c r="I197" i="1"/>
  <c r="J197" i="1" s="1"/>
  <c r="E198" i="1"/>
  <c r="I198" i="1"/>
  <c r="E199" i="1"/>
  <c r="G199" i="1" s="1"/>
  <c r="I199" i="1"/>
  <c r="J199" i="1" s="1"/>
  <c r="E200" i="1"/>
  <c r="I200" i="1"/>
  <c r="E201" i="1"/>
  <c r="I201" i="1"/>
  <c r="M201" i="1" s="1"/>
  <c r="E202" i="1"/>
  <c r="I202" i="1"/>
  <c r="M202" i="1" s="1"/>
  <c r="E203" i="1"/>
  <c r="I203" i="1"/>
  <c r="M203" i="1" s="1"/>
  <c r="E204" i="1"/>
  <c r="F204" i="1" s="1"/>
  <c r="I204" i="1"/>
  <c r="M204" i="1" s="1"/>
  <c r="E205" i="1"/>
  <c r="I205" i="1"/>
  <c r="J205" i="1" s="1"/>
  <c r="E206" i="1"/>
  <c r="I206" i="1"/>
  <c r="E207" i="1"/>
  <c r="I207" i="1"/>
  <c r="J207" i="1" s="1"/>
  <c r="E208" i="1"/>
  <c r="G208" i="1" s="1"/>
  <c r="I208" i="1"/>
  <c r="E209" i="1"/>
  <c r="I209" i="1"/>
  <c r="M209" i="1" s="1"/>
  <c r="E210" i="1"/>
  <c r="F210" i="1" s="1"/>
  <c r="I210" i="1"/>
  <c r="M210" i="1" s="1"/>
  <c r="E211" i="1"/>
  <c r="I211" i="1"/>
  <c r="M211" i="1" s="1"/>
  <c r="E212" i="1"/>
  <c r="G212" i="1" s="1"/>
  <c r="I212" i="1"/>
  <c r="M212" i="1" s="1"/>
  <c r="E213" i="1"/>
  <c r="I213" i="1"/>
  <c r="J213" i="1" s="1"/>
  <c r="E214" i="1"/>
  <c r="I214" i="1"/>
  <c r="J214" i="1" s="1"/>
  <c r="E215" i="1"/>
  <c r="F215" i="1" s="1"/>
  <c r="I215" i="1"/>
  <c r="J215" i="1" s="1"/>
  <c r="E216" i="1"/>
  <c r="I216" i="1"/>
  <c r="E217" i="1"/>
  <c r="I217" i="1"/>
  <c r="M217" i="1" s="1"/>
  <c r="E218" i="1"/>
  <c r="F218" i="1" s="1"/>
  <c r="I218" i="1"/>
  <c r="M218" i="1" s="1"/>
  <c r="E219" i="1"/>
  <c r="I219" i="1"/>
  <c r="M219" i="1" s="1"/>
  <c r="E220" i="1"/>
  <c r="G220" i="1" s="1"/>
  <c r="I220" i="1"/>
  <c r="M220" i="1" s="1"/>
  <c r="E221" i="1"/>
  <c r="I221" i="1"/>
  <c r="E222" i="1"/>
  <c r="I222" i="1"/>
  <c r="E223" i="1"/>
  <c r="F223" i="1" s="1"/>
  <c r="I223" i="1"/>
  <c r="J223" i="1" s="1"/>
  <c r="E224" i="1"/>
  <c r="G224" i="1" s="1"/>
  <c r="I224" i="1"/>
  <c r="J224" i="1" s="1"/>
  <c r="E225" i="1"/>
  <c r="I225" i="1"/>
  <c r="M225" i="1" s="1"/>
  <c r="E226" i="1"/>
  <c r="G226" i="1" s="1"/>
  <c r="I226" i="1"/>
  <c r="M226" i="1" s="1"/>
  <c r="E227" i="1"/>
  <c r="I227" i="1"/>
  <c r="M227" i="1" s="1"/>
  <c r="E228" i="1"/>
  <c r="I228" i="1"/>
  <c r="M228" i="1" s="1"/>
  <c r="E229" i="1"/>
  <c r="I229" i="1"/>
  <c r="J229" i="1" s="1"/>
  <c r="E230" i="1"/>
  <c r="I230" i="1"/>
  <c r="J230" i="1" s="1"/>
  <c r="E231" i="1"/>
  <c r="I231" i="1"/>
  <c r="E232" i="1"/>
  <c r="F232" i="1" s="1"/>
  <c r="I232" i="1"/>
  <c r="J232" i="1" s="1"/>
  <c r="E233" i="1"/>
  <c r="I233" i="1"/>
  <c r="M233" i="1" s="1"/>
  <c r="E234" i="1"/>
  <c r="G234" i="1" s="1"/>
  <c r="I234" i="1"/>
  <c r="M234" i="1" s="1"/>
  <c r="E235" i="1"/>
  <c r="I235" i="1"/>
  <c r="M235" i="1" s="1"/>
  <c r="E236" i="1"/>
  <c r="G236" i="1" s="1"/>
  <c r="I236" i="1"/>
  <c r="M236" i="1" s="1"/>
  <c r="E237" i="1"/>
  <c r="I237" i="1"/>
  <c r="J237" i="1" s="1"/>
  <c r="E238" i="1"/>
  <c r="I238" i="1"/>
  <c r="J238" i="1" s="1"/>
  <c r="E239" i="1"/>
  <c r="F239" i="1" s="1"/>
  <c r="I239" i="1"/>
  <c r="J239" i="1" s="1"/>
  <c r="E240" i="1"/>
  <c r="F240" i="1" s="1"/>
  <c r="I240" i="1"/>
  <c r="J240" i="1" s="1"/>
  <c r="E241" i="1"/>
  <c r="I241" i="1"/>
  <c r="M241" i="1" s="1"/>
  <c r="E242" i="1"/>
  <c r="G242" i="1" s="1"/>
  <c r="I242" i="1"/>
  <c r="M242" i="1" s="1"/>
  <c r="E243" i="1"/>
  <c r="I243" i="1"/>
  <c r="M243" i="1" s="1"/>
  <c r="E244" i="1"/>
  <c r="G244" i="1" s="1"/>
  <c r="I244" i="1"/>
  <c r="M244" i="1" s="1"/>
  <c r="E245" i="1"/>
  <c r="I245" i="1"/>
  <c r="J245" i="1" s="1"/>
  <c r="E246" i="1"/>
  <c r="I246" i="1"/>
  <c r="J246" i="1" s="1"/>
  <c r="E247" i="1"/>
  <c r="F247" i="1" s="1"/>
  <c r="I247" i="1"/>
  <c r="J247" i="1" s="1"/>
  <c r="E248" i="1"/>
  <c r="F248" i="1" s="1"/>
  <c r="I248" i="1"/>
  <c r="J248" i="1" s="1"/>
  <c r="E249" i="1"/>
  <c r="I249" i="1"/>
  <c r="M249" i="1" s="1"/>
  <c r="E250" i="1"/>
  <c r="G250" i="1" s="1"/>
  <c r="I250" i="1"/>
  <c r="M250" i="1" s="1"/>
  <c r="E251" i="1"/>
  <c r="I251" i="1"/>
  <c r="M251" i="1" s="1"/>
  <c r="E252" i="1"/>
  <c r="G252" i="1" s="1"/>
  <c r="I252" i="1"/>
  <c r="M252" i="1" s="1"/>
  <c r="E253" i="1"/>
  <c r="I253" i="1"/>
  <c r="J253" i="1" s="1"/>
  <c r="E254" i="1"/>
  <c r="I254" i="1"/>
  <c r="J254" i="1" s="1"/>
  <c r="E255" i="1"/>
  <c r="F255" i="1" s="1"/>
  <c r="I255" i="1"/>
  <c r="J255" i="1" s="1"/>
  <c r="E256" i="1"/>
  <c r="G256" i="1" s="1"/>
  <c r="I256" i="1"/>
  <c r="J256" i="1" s="1"/>
  <c r="E257" i="1"/>
  <c r="I257" i="1"/>
  <c r="M257" i="1" s="1"/>
  <c r="E258" i="1"/>
  <c r="F258" i="1" s="1"/>
  <c r="I258" i="1"/>
  <c r="M258" i="1" s="1"/>
  <c r="E259" i="1"/>
  <c r="I259" i="1"/>
  <c r="M259" i="1" s="1"/>
  <c r="E260" i="1"/>
  <c r="F260" i="1" s="1"/>
  <c r="I260" i="1"/>
  <c r="M260" i="1" s="1"/>
  <c r="E261" i="1"/>
  <c r="I261" i="1"/>
  <c r="J261" i="1" s="1"/>
  <c r="E262" i="1"/>
  <c r="I262" i="1"/>
  <c r="J262" i="1" s="1"/>
  <c r="E263" i="1"/>
  <c r="F263" i="1" s="1"/>
  <c r="I263" i="1"/>
  <c r="J263" i="1" s="1"/>
  <c r="E264" i="1"/>
  <c r="G264" i="1" s="1"/>
  <c r="I264" i="1"/>
  <c r="J264" i="1" s="1"/>
  <c r="E265" i="1"/>
  <c r="I265" i="1"/>
  <c r="M265" i="1" s="1"/>
  <c r="E266" i="1"/>
  <c r="F266" i="1" s="1"/>
  <c r="I266" i="1"/>
  <c r="M266" i="1" s="1"/>
  <c r="E267" i="1"/>
  <c r="I267" i="1"/>
  <c r="M267" i="1" s="1"/>
  <c r="E268" i="1"/>
  <c r="I268" i="1"/>
  <c r="M268" i="1" s="1"/>
  <c r="E269" i="1"/>
  <c r="I269" i="1"/>
  <c r="J269" i="1" s="1"/>
  <c r="E270" i="1"/>
  <c r="I270" i="1"/>
  <c r="J270" i="1" s="1"/>
  <c r="E271" i="1"/>
  <c r="F271" i="1" s="1"/>
  <c r="I271" i="1"/>
  <c r="J271" i="1" s="1"/>
  <c r="E272" i="1"/>
  <c r="G272" i="1" s="1"/>
  <c r="I272" i="1"/>
  <c r="J272" i="1" s="1"/>
  <c r="E273" i="1"/>
  <c r="I273" i="1"/>
  <c r="M273" i="1" s="1"/>
  <c r="E274" i="1"/>
  <c r="F274" i="1" s="1"/>
  <c r="I274" i="1"/>
  <c r="M274" i="1" s="1"/>
  <c r="E275" i="1"/>
  <c r="I275" i="1"/>
  <c r="M275" i="1" s="1"/>
  <c r="E276" i="1"/>
  <c r="F276" i="1" s="1"/>
  <c r="I276" i="1"/>
  <c r="M276" i="1" s="1"/>
  <c r="E277" i="1"/>
  <c r="I277" i="1"/>
  <c r="J277" i="1" s="1"/>
  <c r="E278" i="1"/>
  <c r="I278" i="1"/>
  <c r="J278" i="1" s="1"/>
  <c r="E279" i="1"/>
  <c r="F279" i="1" s="1"/>
  <c r="I279" i="1"/>
  <c r="J279" i="1" s="1"/>
  <c r="E280" i="1"/>
  <c r="G280" i="1" s="1"/>
  <c r="I280" i="1"/>
  <c r="J280" i="1" s="1"/>
  <c r="E281" i="1"/>
  <c r="I281" i="1"/>
  <c r="M281" i="1" s="1"/>
  <c r="E282" i="1"/>
  <c r="G282" i="1" s="1"/>
  <c r="I282" i="1"/>
  <c r="M282" i="1" s="1"/>
  <c r="E283" i="1"/>
  <c r="I283" i="1"/>
  <c r="M283" i="1" s="1"/>
  <c r="E284" i="1"/>
  <c r="G284" i="1" s="1"/>
  <c r="I284" i="1"/>
  <c r="M284" i="1" s="1"/>
  <c r="E285" i="1"/>
  <c r="I285" i="1"/>
  <c r="J285" i="1" s="1"/>
  <c r="E286" i="1"/>
  <c r="I286" i="1"/>
  <c r="J286" i="1" s="1"/>
  <c r="E287" i="1"/>
  <c r="F287" i="1" s="1"/>
  <c r="I287" i="1"/>
  <c r="J287" i="1" s="1"/>
  <c r="E288" i="1"/>
  <c r="F288" i="1" s="1"/>
  <c r="I288" i="1"/>
  <c r="J288" i="1" s="1"/>
  <c r="E289" i="1"/>
  <c r="I289" i="1"/>
  <c r="M289" i="1" s="1"/>
  <c r="E290" i="1"/>
  <c r="F290" i="1" s="1"/>
  <c r="I290" i="1"/>
  <c r="M290" i="1" s="1"/>
  <c r="E291" i="1"/>
  <c r="I291" i="1"/>
  <c r="M291" i="1" s="1"/>
  <c r="E292" i="1"/>
  <c r="F292" i="1" s="1"/>
  <c r="I292" i="1"/>
  <c r="M292" i="1" s="1"/>
  <c r="E293" i="1"/>
  <c r="I293" i="1"/>
  <c r="J293" i="1" s="1"/>
  <c r="E294" i="1"/>
  <c r="I294" i="1"/>
  <c r="J294" i="1" s="1"/>
  <c r="E295" i="1"/>
  <c r="F295" i="1" s="1"/>
  <c r="I295" i="1"/>
  <c r="J295" i="1" s="1"/>
  <c r="E296" i="1"/>
  <c r="F296" i="1" s="1"/>
  <c r="I296" i="1"/>
  <c r="J296" i="1" s="1"/>
  <c r="E297" i="1"/>
  <c r="I297" i="1"/>
  <c r="M297" i="1" s="1"/>
  <c r="E298" i="1"/>
  <c r="F298" i="1" s="1"/>
  <c r="I298" i="1"/>
  <c r="M298" i="1" s="1"/>
  <c r="E299" i="1"/>
  <c r="I299" i="1"/>
  <c r="M299" i="1" s="1"/>
  <c r="E300" i="1"/>
  <c r="F300" i="1" s="1"/>
  <c r="I300" i="1"/>
  <c r="M300" i="1" s="1"/>
  <c r="E301" i="1"/>
  <c r="I301" i="1"/>
  <c r="J301" i="1" s="1"/>
  <c r="E302" i="1"/>
  <c r="I302" i="1"/>
  <c r="J302" i="1" s="1"/>
  <c r="E303" i="1"/>
  <c r="F303" i="1" s="1"/>
  <c r="I303" i="1"/>
  <c r="J303" i="1" s="1"/>
  <c r="E304" i="1"/>
  <c r="F304" i="1" s="1"/>
  <c r="I304" i="1"/>
  <c r="J304" i="1" s="1"/>
  <c r="E305" i="1"/>
  <c r="I305" i="1"/>
  <c r="M305" i="1" s="1"/>
  <c r="E306" i="1"/>
  <c r="F306" i="1" s="1"/>
  <c r="I306" i="1"/>
  <c r="M306" i="1" s="1"/>
  <c r="E307" i="1"/>
  <c r="I307" i="1"/>
  <c r="M307" i="1" s="1"/>
  <c r="E308" i="1"/>
  <c r="F308" i="1" s="1"/>
  <c r="I308" i="1"/>
  <c r="M308" i="1" s="1"/>
  <c r="E309" i="1"/>
  <c r="I309" i="1"/>
  <c r="J309" i="1" s="1"/>
  <c r="E310" i="1"/>
  <c r="I310" i="1"/>
  <c r="J310" i="1" s="1"/>
  <c r="E311" i="1"/>
  <c r="G311" i="1" s="1"/>
  <c r="I311" i="1"/>
  <c r="J311" i="1" s="1"/>
  <c r="E312" i="1"/>
  <c r="F312" i="1" s="1"/>
  <c r="I312" i="1"/>
  <c r="J312" i="1" s="1"/>
  <c r="E313" i="1"/>
  <c r="I313" i="1"/>
  <c r="M313" i="1" s="1"/>
  <c r="E314" i="1"/>
  <c r="G314" i="1" s="1"/>
  <c r="I314" i="1"/>
  <c r="M314" i="1" s="1"/>
  <c r="E315" i="1"/>
  <c r="I315" i="1"/>
  <c r="M315" i="1" s="1"/>
  <c r="E316" i="1"/>
  <c r="G316" i="1" s="1"/>
  <c r="I316" i="1"/>
  <c r="M316" i="1" s="1"/>
  <c r="E317" i="1"/>
  <c r="I317" i="1"/>
  <c r="J317" i="1" s="1"/>
  <c r="E318" i="1"/>
  <c r="I318" i="1"/>
  <c r="J318" i="1" s="1"/>
  <c r="E319" i="1"/>
  <c r="G319" i="1" s="1"/>
  <c r="I319" i="1"/>
  <c r="J319" i="1" s="1"/>
  <c r="E320" i="1"/>
  <c r="F320" i="1" s="1"/>
  <c r="I320" i="1"/>
  <c r="J320" i="1" s="1"/>
  <c r="E321" i="1"/>
  <c r="I321" i="1"/>
  <c r="M321" i="1" s="1"/>
  <c r="E322" i="1"/>
  <c r="G322" i="1" s="1"/>
  <c r="I322" i="1"/>
  <c r="M322" i="1" s="1"/>
  <c r="E323" i="1"/>
  <c r="I323" i="1"/>
  <c r="M323" i="1" s="1"/>
  <c r="E324" i="1"/>
  <c r="F324" i="1" s="1"/>
  <c r="I324" i="1"/>
  <c r="M324" i="1" s="1"/>
  <c r="E325" i="1"/>
  <c r="I325" i="1"/>
  <c r="J325" i="1" s="1"/>
  <c r="E326" i="1"/>
  <c r="I326" i="1"/>
  <c r="J326" i="1" s="1"/>
  <c r="E327" i="1"/>
  <c r="I327" i="1"/>
  <c r="E328" i="1"/>
  <c r="G328" i="1" s="1"/>
  <c r="I328" i="1"/>
  <c r="J328" i="1" s="1"/>
  <c r="E329" i="1"/>
  <c r="I329" i="1"/>
  <c r="M329" i="1" s="1"/>
  <c r="E330" i="1"/>
  <c r="F330" i="1" s="1"/>
  <c r="I330" i="1"/>
  <c r="M330" i="1" s="1"/>
  <c r="E331" i="1"/>
  <c r="I331" i="1"/>
  <c r="M331" i="1" s="1"/>
  <c r="E332" i="1"/>
  <c r="I332" i="1"/>
  <c r="M332" i="1" s="1"/>
  <c r="E333" i="1"/>
  <c r="I333" i="1"/>
  <c r="E334" i="1"/>
  <c r="I334" i="1"/>
  <c r="J334" i="1" s="1"/>
  <c r="E335" i="1"/>
  <c r="I335" i="1"/>
  <c r="E336" i="1"/>
  <c r="G336" i="1" s="1"/>
  <c r="I336" i="1"/>
  <c r="J336" i="1" s="1"/>
  <c r="E337" i="1"/>
  <c r="I337" i="1"/>
  <c r="M337" i="1" s="1"/>
  <c r="E338" i="1"/>
  <c r="G338" i="1" s="1"/>
  <c r="I338" i="1"/>
  <c r="M338" i="1" s="1"/>
  <c r="E339" i="1"/>
  <c r="I339" i="1"/>
  <c r="M339" i="1" s="1"/>
  <c r="E340" i="1"/>
  <c r="G340" i="1" s="1"/>
  <c r="I340" i="1"/>
  <c r="M340" i="1" s="1"/>
  <c r="E341" i="1"/>
  <c r="I341" i="1"/>
  <c r="E342" i="1"/>
  <c r="I342" i="1"/>
  <c r="E343" i="1"/>
  <c r="I343" i="1"/>
  <c r="E344" i="1"/>
  <c r="I344" i="1"/>
  <c r="E345" i="1"/>
  <c r="I345" i="1"/>
  <c r="M345" i="1" s="1"/>
  <c r="E346" i="1"/>
  <c r="G346" i="1" s="1"/>
  <c r="I346" i="1"/>
  <c r="M346" i="1" s="1"/>
  <c r="E347" i="1"/>
  <c r="I347" i="1"/>
  <c r="M347" i="1" s="1"/>
  <c r="E348" i="1"/>
  <c r="G348" i="1" s="1"/>
  <c r="I348" i="1"/>
  <c r="M348" i="1" s="1"/>
  <c r="E349" i="1"/>
  <c r="I349" i="1"/>
  <c r="E350" i="1"/>
  <c r="I350" i="1"/>
  <c r="E351" i="1"/>
  <c r="I351" i="1"/>
  <c r="E352" i="1"/>
  <c r="I352" i="1"/>
  <c r="E353" i="1"/>
  <c r="I353" i="1"/>
  <c r="M353" i="1" s="1"/>
  <c r="E354" i="1"/>
  <c r="G354" i="1" s="1"/>
  <c r="I354" i="1"/>
  <c r="M354" i="1" s="1"/>
  <c r="E355" i="1"/>
  <c r="I355" i="1"/>
  <c r="M355" i="1" s="1"/>
  <c r="E356" i="1"/>
  <c r="G356" i="1" s="1"/>
  <c r="I356" i="1"/>
  <c r="M356" i="1" s="1"/>
  <c r="E357" i="1"/>
  <c r="I357" i="1"/>
  <c r="E358" i="1"/>
  <c r="I358" i="1"/>
  <c r="E359" i="1"/>
  <c r="I359" i="1"/>
  <c r="E360" i="1"/>
  <c r="I360" i="1"/>
  <c r="E361" i="1"/>
  <c r="I361" i="1"/>
  <c r="M361" i="1" s="1"/>
  <c r="E362" i="1"/>
  <c r="G362" i="1" s="1"/>
  <c r="I362" i="1"/>
  <c r="M362" i="1" s="1"/>
  <c r="E363" i="1"/>
  <c r="I363" i="1"/>
  <c r="M363" i="1" s="1"/>
  <c r="E364" i="1"/>
  <c r="G364" i="1" s="1"/>
  <c r="I364" i="1"/>
  <c r="M364" i="1" s="1"/>
  <c r="E365" i="1"/>
  <c r="I365" i="1"/>
  <c r="E366" i="1"/>
  <c r="I366" i="1"/>
  <c r="E367" i="1"/>
  <c r="I367" i="1"/>
  <c r="E368" i="1"/>
  <c r="G368" i="1" s="1"/>
  <c r="I368" i="1"/>
  <c r="E369" i="1"/>
  <c r="I369" i="1"/>
  <c r="M369" i="1" s="1"/>
  <c r="E370" i="1"/>
  <c r="I370" i="1"/>
  <c r="M370" i="1" s="1"/>
  <c r="E371" i="1"/>
  <c r="I371" i="1"/>
  <c r="M371" i="1" s="1"/>
  <c r="E372" i="1"/>
  <c r="I372" i="1"/>
  <c r="M372" i="1" s="1"/>
  <c r="E373" i="1"/>
  <c r="I373" i="1"/>
  <c r="E374" i="1"/>
  <c r="I374" i="1"/>
  <c r="J374" i="1" s="1"/>
  <c r="E375" i="1"/>
  <c r="I375" i="1"/>
  <c r="E376" i="1"/>
  <c r="G376" i="1" s="1"/>
  <c r="I376" i="1"/>
  <c r="E377" i="1"/>
  <c r="I377" i="1"/>
  <c r="M377" i="1" s="1"/>
  <c r="E378" i="1"/>
  <c r="I378" i="1"/>
  <c r="M378" i="1" s="1"/>
  <c r="E379" i="1"/>
  <c r="I379" i="1"/>
  <c r="M379" i="1" s="1"/>
  <c r="E380" i="1"/>
  <c r="I380" i="1"/>
  <c r="M380" i="1" s="1"/>
  <c r="E381" i="1"/>
  <c r="I381" i="1"/>
  <c r="E382" i="1"/>
  <c r="I382" i="1"/>
  <c r="E383" i="1"/>
  <c r="I383" i="1"/>
  <c r="E384" i="1"/>
  <c r="G384" i="1" s="1"/>
  <c r="I384" i="1"/>
  <c r="J384" i="1" s="1"/>
  <c r="E385" i="1"/>
  <c r="I385" i="1"/>
  <c r="M385" i="1" s="1"/>
  <c r="E386" i="1"/>
  <c r="I386" i="1"/>
  <c r="M386" i="1" s="1"/>
  <c r="E387" i="1"/>
  <c r="I387" i="1"/>
  <c r="M387" i="1" s="1"/>
  <c r="E388" i="1"/>
  <c r="I388" i="1"/>
  <c r="M388" i="1" s="1"/>
  <c r="E389" i="1"/>
  <c r="I389" i="1"/>
  <c r="E390" i="1"/>
  <c r="I390" i="1"/>
  <c r="E391" i="1"/>
  <c r="I391" i="1"/>
  <c r="E392" i="1"/>
  <c r="G392" i="1" s="1"/>
  <c r="I392" i="1"/>
  <c r="E393" i="1"/>
  <c r="I393" i="1"/>
  <c r="M393" i="1" s="1"/>
  <c r="E394" i="1"/>
  <c r="G394" i="1" s="1"/>
  <c r="I394" i="1"/>
  <c r="M394" i="1" s="1"/>
  <c r="E395" i="1"/>
  <c r="I395" i="1"/>
  <c r="M395" i="1" s="1"/>
  <c r="E396" i="1"/>
  <c r="G396" i="1" s="1"/>
  <c r="I396" i="1"/>
  <c r="M396" i="1" s="1"/>
  <c r="E397" i="1"/>
  <c r="I397" i="1"/>
  <c r="E398" i="1"/>
  <c r="I398" i="1"/>
  <c r="E399" i="1"/>
  <c r="I399" i="1"/>
  <c r="E400" i="1"/>
  <c r="I400" i="1"/>
  <c r="E401" i="1"/>
  <c r="I401" i="1"/>
  <c r="M401" i="1" s="1"/>
  <c r="E402" i="1"/>
  <c r="G402" i="1" s="1"/>
  <c r="I402" i="1"/>
  <c r="M402" i="1" s="1"/>
  <c r="E403" i="1"/>
  <c r="I403" i="1"/>
  <c r="M403" i="1" s="1"/>
  <c r="E404" i="1"/>
  <c r="F404" i="1" s="1"/>
  <c r="I404" i="1"/>
  <c r="M404" i="1" s="1"/>
  <c r="E405" i="1"/>
  <c r="I405" i="1"/>
  <c r="E406" i="1"/>
  <c r="I406" i="1"/>
  <c r="E407" i="1"/>
  <c r="I407" i="1"/>
  <c r="E408" i="1"/>
  <c r="I408" i="1"/>
  <c r="E409" i="1"/>
  <c r="I409" i="1"/>
  <c r="M409" i="1" s="1"/>
  <c r="E410" i="1"/>
  <c r="I410" i="1"/>
  <c r="M410" i="1" s="1"/>
  <c r="E411" i="1"/>
  <c r="I411" i="1"/>
  <c r="M411" i="1" s="1"/>
  <c r="E412" i="1"/>
  <c r="G412" i="1" s="1"/>
  <c r="I412" i="1"/>
  <c r="M412" i="1" s="1"/>
  <c r="E413" i="1"/>
  <c r="I413" i="1"/>
  <c r="E414" i="1"/>
  <c r="I414" i="1"/>
  <c r="E415" i="1"/>
  <c r="I415" i="1"/>
  <c r="E416" i="1"/>
  <c r="I416" i="1"/>
  <c r="E417" i="1"/>
  <c r="I417" i="1"/>
  <c r="M417" i="1" s="1"/>
  <c r="E418" i="1"/>
  <c r="G418" i="1" s="1"/>
  <c r="I418" i="1"/>
  <c r="M418" i="1" s="1"/>
  <c r="E419" i="1"/>
  <c r="I419" i="1"/>
  <c r="M419" i="1" s="1"/>
  <c r="E420" i="1"/>
  <c r="I420" i="1"/>
  <c r="M420" i="1" s="1"/>
  <c r="E421" i="1"/>
  <c r="I421" i="1"/>
  <c r="J421" i="1" s="1"/>
  <c r="E422" i="1"/>
  <c r="I422" i="1"/>
  <c r="J422" i="1" s="1"/>
  <c r="E423" i="1"/>
  <c r="F423" i="1" s="1"/>
  <c r="I423" i="1"/>
  <c r="J423" i="1" s="1"/>
  <c r="E424" i="1"/>
  <c r="I424" i="1"/>
  <c r="E425" i="1"/>
  <c r="I425" i="1"/>
  <c r="M425" i="1" s="1"/>
  <c r="E426" i="1"/>
  <c r="F426" i="1" s="1"/>
  <c r="I426" i="1"/>
  <c r="M426" i="1" s="1"/>
  <c r="E427" i="1"/>
  <c r="I427" i="1"/>
  <c r="M427" i="1" s="1"/>
  <c r="E428" i="1"/>
  <c r="F428" i="1" s="1"/>
  <c r="I428" i="1"/>
  <c r="M428" i="1" s="1"/>
  <c r="E429" i="1"/>
  <c r="I429" i="1"/>
  <c r="E430" i="1"/>
  <c r="I430" i="1"/>
  <c r="E431" i="1"/>
  <c r="I431" i="1"/>
  <c r="E432" i="1"/>
  <c r="F432" i="1" s="1"/>
  <c r="I432" i="1"/>
  <c r="J432" i="1" s="1"/>
  <c r="E433" i="1"/>
  <c r="I433" i="1"/>
  <c r="M433" i="1" s="1"/>
  <c r="E434" i="1"/>
  <c r="F434" i="1" s="1"/>
  <c r="I434" i="1"/>
  <c r="M434" i="1" s="1"/>
  <c r="E435" i="1"/>
  <c r="I435" i="1"/>
  <c r="M435" i="1" s="1"/>
  <c r="E436" i="1"/>
  <c r="F436" i="1" s="1"/>
  <c r="I436" i="1"/>
  <c r="M436" i="1" s="1"/>
  <c r="E437" i="1"/>
  <c r="I437" i="1"/>
  <c r="J437" i="1" s="1"/>
  <c r="E438" i="1"/>
  <c r="I438" i="1"/>
  <c r="J438" i="1" s="1"/>
  <c r="E439" i="1"/>
  <c r="F439" i="1" s="1"/>
  <c r="I439" i="1"/>
  <c r="J439" i="1" s="1"/>
  <c r="E440" i="1"/>
  <c r="F440" i="1" s="1"/>
  <c r="I440" i="1"/>
  <c r="J440" i="1" s="1"/>
  <c r="E441" i="1"/>
  <c r="I441" i="1"/>
  <c r="M441" i="1" s="1"/>
  <c r="E442" i="1"/>
  <c r="F442" i="1" s="1"/>
  <c r="I442" i="1"/>
  <c r="M442" i="1" s="1"/>
  <c r="E443" i="1"/>
  <c r="I443" i="1"/>
  <c r="M443" i="1" s="1"/>
  <c r="E444" i="1"/>
  <c r="F444" i="1" s="1"/>
  <c r="I444" i="1"/>
  <c r="M444" i="1" s="1"/>
  <c r="E445" i="1"/>
  <c r="I445" i="1"/>
  <c r="J445" i="1" s="1"/>
  <c r="E446" i="1"/>
  <c r="I446" i="1"/>
  <c r="J446" i="1" s="1"/>
  <c r="E447" i="1"/>
  <c r="F447" i="1" s="1"/>
  <c r="I447" i="1"/>
  <c r="J447" i="1" s="1"/>
  <c r="E448" i="1"/>
  <c r="G448" i="1" s="1"/>
  <c r="I448" i="1"/>
  <c r="J448" i="1" s="1"/>
  <c r="E449" i="1"/>
  <c r="I449" i="1"/>
  <c r="M449" i="1" s="1"/>
  <c r="E450" i="1"/>
  <c r="G450" i="1" s="1"/>
  <c r="I450" i="1"/>
  <c r="M450" i="1" s="1"/>
  <c r="E451" i="1"/>
  <c r="I451" i="1"/>
  <c r="M451" i="1" s="1"/>
  <c r="E452" i="1"/>
  <c r="G452" i="1" s="1"/>
  <c r="I452" i="1"/>
  <c r="M452" i="1" s="1"/>
  <c r="E453" i="1"/>
  <c r="I453" i="1"/>
  <c r="J453" i="1" s="1"/>
  <c r="E454" i="1"/>
  <c r="I454" i="1"/>
  <c r="J454" i="1" s="1"/>
  <c r="E455" i="1"/>
  <c r="F455" i="1" s="1"/>
  <c r="I455" i="1"/>
  <c r="J455" i="1" s="1"/>
  <c r="E456" i="1"/>
  <c r="F456" i="1" s="1"/>
  <c r="I456" i="1"/>
  <c r="J456" i="1" s="1"/>
  <c r="E457" i="1"/>
  <c r="I457" i="1"/>
  <c r="M457" i="1" s="1"/>
  <c r="E458" i="1"/>
  <c r="I458" i="1"/>
  <c r="M458" i="1" s="1"/>
  <c r="E459" i="1"/>
  <c r="I459" i="1"/>
  <c r="M459" i="1" s="1"/>
  <c r="E460" i="1"/>
  <c r="F460" i="1" s="1"/>
  <c r="I460" i="1"/>
  <c r="M460" i="1" s="1"/>
  <c r="E461" i="1"/>
  <c r="I461" i="1"/>
  <c r="J461" i="1" s="1"/>
  <c r="E462" i="1"/>
  <c r="I462" i="1"/>
  <c r="J462" i="1" s="1"/>
  <c r="E463" i="1"/>
  <c r="F463" i="1" s="1"/>
  <c r="I463" i="1"/>
  <c r="J463" i="1" s="1"/>
  <c r="E464" i="1"/>
  <c r="F464" i="1" s="1"/>
  <c r="I464" i="1"/>
  <c r="J464" i="1" s="1"/>
  <c r="L8" i="1"/>
  <c r="L6" i="1"/>
  <c r="L5" i="1"/>
  <c r="L4" i="1"/>
  <c r="L3" i="1"/>
  <c r="L2" i="1"/>
  <c r="L1" i="1"/>
  <c r="L7" i="1"/>
  <c r="E24" i="1"/>
  <c r="F24" i="1" s="1"/>
  <c r="E25" i="1"/>
  <c r="E26" i="1"/>
  <c r="F26" i="1" s="1"/>
  <c r="E27" i="1"/>
  <c r="E28" i="1"/>
  <c r="F28" i="1" s="1"/>
  <c r="I24" i="1"/>
  <c r="I25" i="1"/>
  <c r="M25" i="1" s="1"/>
  <c r="I26" i="1"/>
  <c r="M26" i="1" s="1"/>
  <c r="I27" i="1"/>
  <c r="M27" i="1" s="1"/>
  <c r="I28" i="1"/>
  <c r="M28" i="1" s="1"/>
  <c r="I2" i="1"/>
  <c r="M2" i="1" s="1"/>
  <c r="I3" i="1"/>
  <c r="M3" i="1" s="1"/>
  <c r="I4" i="1"/>
  <c r="M4" i="1" s="1"/>
  <c r="I5" i="1"/>
  <c r="I6" i="1"/>
  <c r="I7" i="1"/>
  <c r="I8" i="1"/>
  <c r="I9" i="1"/>
  <c r="M9" i="1" s="1"/>
  <c r="I10" i="1"/>
  <c r="M10" i="1" s="1"/>
  <c r="I11" i="1"/>
  <c r="M11" i="1" s="1"/>
  <c r="I12" i="1"/>
  <c r="M12" i="1" s="1"/>
  <c r="I13" i="1"/>
  <c r="I14" i="1"/>
  <c r="I15" i="1"/>
  <c r="I16" i="1"/>
  <c r="I17" i="1"/>
  <c r="M17" i="1" s="1"/>
  <c r="I18" i="1"/>
  <c r="M18" i="1" s="1"/>
  <c r="I19" i="1"/>
  <c r="M19" i="1" s="1"/>
  <c r="I20" i="1"/>
  <c r="M20" i="1" s="1"/>
  <c r="I21" i="1"/>
  <c r="I22" i="1"/>
  <c r="I23" i="1"/>
  <c r="M1" i="1"/>
  <c r="E16" i="1"/>
  <c r="F16" i="1" s="1"/>
  <c r="E17" i="1"/>
  <c r="E18" i="1"/>
  <c r="F18" i="1" s="1"/>
  <c r="E19" i="1"/>
  <c r="E20" i="1"/>
  <c r="F20" i="1" s="1"/>
  <c r="E21" i="1"/>
  <c r="E22" i="1"/>
  <c r="E23" i="1"/>
  <c r="F23" i="1" s="1"/>
  <c r="E2" i="1"/>
  <c r="E3" i="1"/>
  <c r="E4" i="1"/>
  <c r="E5" i="1"/>
  <c r="E6" i="1"/>
  <c r="E7" i="1"/>
  <c r="E8" i="1"/>
  <c r="E9" i="1"/>
  <c r="E10" i="1"/>
  <c r="E11" i="1"/>
  <c r="E12" i="1"/>
  <c r="F12" i="1" s="1"/>
  <c r="E13" i="1"/>
  <c r="E14" i="1"/>
  <c r="E15" i="1"/>
  <c r="F15" i="1" s="1"/>
  <c r="E1" i="1"/>
  <c r="C5" i="6" l="1"/>
  <c r="C4" i="4"/>
  <c r="C4" i="6"/>
  <c r="C5" i="4"/>
  <c r="O12" i="1"/>
  <c r="O20" i="1"/>
  <c r="O18" i="1"/>
  <c r="O27" i="1"/>
  <c r="O25" i="1"/>
  <c r="O11" i="1"/>
  <c r="O9" i="1"/>
  <c r="O19" i="1"/>
  <c r="O17" i="1"/>
  <c r="O28" i="1"/>
  <c r="O26" i="1"/>
  <c r="O460" i="1"/>
  <c r="O459" i="1"/>
  <c r="O457" i="1"/>
  <c r="O451" i="1"/>
  <c r="O449" i="1"/>
  <c r="O444" i="1"/>
  <c r="O443" i="1"/>
  <c r="O442" i="1"/>
  <c r="O441" i="1"/>
  <c r="O436" i="1"/>
  <c r="O435" i="1"/>
  <c r="O434" i="1"/>
  <c r="O433" i="1"/>
  <c r="O428" i="1"/>
  <c r="O427" i="1"/>
  <c r="O426" i="1"/>
  <c r="O425" i="1"/>
  <c r="O419" i="1"/>
  <c r="O417" i="1"/>
  <c r="O411" i="1"/>
  <c r="O409" i="1"/>
  <c r="O404" i="1"/>
  <c r="O403" i="1"/>
  <c r="O401" i="1"/>
  <c r="O395" i="1"/>
  <c r="O393" i="1"/>
  <c r="O387" i="1"/>
  <c r="O385" i="1"/>
  <c r="O379" i="1"/>
  <c r="O377" i="1"/>
  <c r="O371" i="1"/>
  <c r="O369" i="1"/>
  <c r="O363" i="1"/>
  <c r="O361" i="1"/>
  <c r="O355" i="1"/>
  <c r="O353" i="1"/>
  <c r="O347" i="1"/>
  <c r="O345" i="1"/>
  <c r="O339" i="1"/>
  <c r="O337" i="1"/>
  <c r="O331" i="1"/>
  <c r="O330" i="1"/>
  <c r="O329" i="1"/>
  <c r="O324" i="1"/>
  <c r="O323" i="1"/>
  <c r="O321" i="1"/>
  <c r="O315" i="1"/>
  <c r="O313" i="1"/>
  <c r="O308" i="1"/>
  <c r="O307" i="1"/>
  <c r="O306" i="1"/>
  <c r="O305" i="1"/>
  <c r="O300" i="1"/>
  <c r="O299" i="1"/>
  <c r="O298" i="1"/>
  <c r="O297" i="1"/>
  <c r="O292" i="1"/>
  <c r="O291" i="1"/>
  <c r="O290" i="1"/>
  <c r="O289" i="1"/>
  <c r="O283" i="1"/>
  <c r="O281" i="1"/>
  <c r="O276" i="1"/>
  <c r="O275" i="1"/>
  <c r="O274" i="1"/>
  <c r="O273" i="1"/>
  <c r="O267" i="1"/>
  <c r="O266" i="1"/>
  <c r="O265" i="1"/>
  <c r="O260" i="1"/>
  <c r="O259" i="1"/>
  <c r="O258" i="1"/>
  <c r="O257" i="1"/>
  <c r="O251" i="1"/>
  <c r="O249" i="1"/>
  <c r="O243" i="1"/>
  <c r="O241" i="1"/>
  <c r="O235" i="1"/>
  <c r="O233" i="1"/>
  <c r="O227" i="1"/>
  <c r="O225" i="1"/>
  <c r="O219" i="1"/>
  <c r="O218" i="1"/>
  <c r="O217" i="1"/>
  <c r="O211" i="1"/>
  <c r="O210" i="1"/>
  <c r="O209" i="1"/>
  <c r="O204" i="1"/>
  <c r="O203" i="1"/>
  <c r="O201" i="1"/>
  <c r="O195" i="1"/>
  <c r="O193" i="1"/>
  <c r="O187" i="1"/>
  <c r="O185" i="1"/>
  <c r="O179" i="1"/>
  <c r="O177" i="1"/>
  <c r="O171" i="1"/>
  <c r="O169" i="1"/>
  <c r="O163" i="1"/>
  <c r="O161" i="1"/>
  <c r="O156" i="1"/>
  <c r="O155" i="1"/>
  <c r="O154" i="1"/>
  <c r="O153" i="1"/>
  <c r="O147" i="1"/>
  <c r="O145" i="1"/>
  <c r="O139" i="1"/>
  <c r="O137" i="1"/>
  <c r="O131" i="1"/>
  <c r="O129" i="1"/>
  <c r="O123" i="1"/>
  <c r="O121" i="1"/>
  <c r="O115" i="1"/>
  <c r="O113" i="1"/>
  <c r="O107" i="1"/>
  <c r="O105" i="1"/>
  <c r="O99" i="1"/>
  <c r="O97" i="1"/>
  <c r="O91" i="1"/>
  <c r="O89" i="1"/>
  <c r="O83" i="1"/>
  <c r="O81" i="1"/>
  <c r="O75" i="1"/>
  <c r="O73" i="1"/>
  <c r="O67" i="1"/>
  <c r="O65" i="1"/>
  <c r="O59" i="1"/>
  <c r="O57" i="1"/>
  <c r="O52" i="1"/>
  <c r="O51" i="1"/>
  <c r="O49" i="1"/>
  <c r="O43" i="1"/>
  <c r="O41" i="1"/>
  <c r="O35" i="1"/>
  <c r="O33" i="1"/>
  <c r="C5" i="3"/>
  <c r="F10" i="1"/>
  <c r="F8" i="1"/>
  <c r="F11" i="2" s="1"/>
  <c r="F1" i="1"/>
  <c r="C4" i="3"/>
  <c r="F4" i="1"/>
  <c r="F7" i="6" s="1"/>
  <c r="F2" i="1"/>
  <c r="F5" i="2" s="1"/>
  <c r="C12" i="3"/>
  <c r="F7" i="1"/>
  <c r="F10" i="2" s="1"/>
  <c r="F3" i="1"/>
  <c r="F6" i="6" s="1"/>
  <c r="F27" i="1"/>
  <c r="F25" i="1"/>
  <c r="F11" i="1"/>
  <c r="F9" i="1"/>
  <c r="F19" i="1"/>
  <c r="F17" i="1"/>
  <c r="F459" i="1"/>
  <c r="F457" i="1"/>
  <c r="F449" i="1"/>
  <c r="F443" i="1"/>
  <c r="F441" i="1"/>
  <c r="F435" i="1"/>
  <c r="F433" i="1"/>
  <c r="F427" i="1"/>
  <c r="F425" i="1"/>
  <c r="F419" i="1"/>
  <c r="F403" i="1"/>
  <c r="F323" i="1"/>
  <c r="G321" i="1"/>
  <c r="G315" i="1"/>
  <c r="G313" i="1"/>
  <c r="F305" i="1"/>
  <c r="F299" i="1"/>
  <c r="F297" i="1"/>
  <c r="F291" i="1"/>
  <c r="F289" i="1"/>
  <c r="F283" i="1"/>
  <c r="F281" i="1"/>
  <c r="F275" i="1"/>
  <c r="F273" i="1"/>
  <c r="F267" i="1"/>
  <c r="F265" i="1"/>
  <c r="F259" i="1"/>
  <c r="F257" i="1"/>
  <c r="F249" i="1"/>
  <c r="F243" i="1"/>
  <c r="F241" i="1"/>
  <c r="G235" i="1"/>
  <c r="G233" i="1"/>
  <c r="G227" i="1"/>
  <c r="F225" i="1"/>
  <c r="G219" i="1"/>
  <c r="G217" i="1"/>
  <c r="F211" i="1"/>
  <c r="F209" i="1"/>
  <c r="F201" i="1"/>
  <c r="G193" i="1"/>
  <c r="G187" i="1"/>
  <c r="G185" i="1"/>
  <c r="G179" i="1"/>
  <c r="G177" i="1"/>
  <c r="G171" i="1"/>
  <c r="F169" i="1"/>
  <c r="G153" i="1"/>
  <c r="G123" i="1"/>
  <c r="G121" i="1"/>
  <c r="G107" i="1"/>
  <c r="G105" i="1"/>
  <c r="G91" i="1"/>
  <c r="G89" i="1"/>
  <c r="G83" i="1"/>
  <c r="G81" i="1"/>
  <c r="G75" i="1"/>
  <c r="G73" i="1"/>
  <c r="G67" i="1"/>
  <c r="F49" i="1"/>
  <c r="F35" i="1"/>
  <c r="P16" i="1"/>
  <c r="F22" i="1"/>
  <c r="P22" i="1"/>
  <c r="P15" i="1"/>
  <c r="F13" i="1"/>
  <c r="P13" i="1"/>
  <c r="P23" i="1"/>
  <c r="F21" i="1"/>
  <c r="P21" i="1"/>
  <c r="P24" i="1"/>
  <c r="P464" i="1"/>
  <c r="P463" i="1"/>
  <c r="F462" i="1"/>
  <c r="P462" i="1"/>
  <c r="F461" i="1"/>
  <c r="P461" i="1"/>
  <c r="P456" i="1"/>
  <c r="P455" i="1"/>
  <c r="F454" i="1"/>
  <c r="P454" i="1"/>
  <c r="F453" i="1"/>
  <c r="P453" i="1"/>
  <c r="P447" i="1"/>
  <c r="F446" i="1"/>
  <c r="P446" i="1"/>
  <c r="F445" i="1"/>
  <c r="P445" i="1"/>
  <c r="P440" i="1"/>
  <c r="P439" i="1"/>
  <c r="F438" i="1"/>
  <c r="P438" i="1"/>
  <c r="F437" i="1"/>
  <c r="P437" i="1"/>
  <c r="P432" i="1"/>
  <c r="P430" i="1"/>
  <c r="P429" i="1"/>
  <c r="P423" i="1"/>
  <c r="G422" i="1"/>
  <c r="P422" i="1"/>
  <c r="F421" i="1"/>
  <c r="P421" i="1"/>
  <c r="P414" i="1"/>
  <c r="P413" i="1"/>
  <c r="P406" i="1"/>
  <c r="P405" i="1"/>
  <c r="P398" i="1"/>
  <c r="P397" i="1"/>
  <c r="G390" i="1"/>
  <c r="P390" i="1"/>
  <c r="P389" i="1"/>
  <c r="G382" i="1"/>
  <c r="P382" i="1"/>
  <c r="P381" i="1"/>
  <c r="G374" i="1"/>
  <c r="P374" i="1"/>
  <c r="P373" i="1"/>
  <c r="G366" i="1"/>
  <c r="P366" i="1"/>
  <c r="P365" i="1"/>
  <c r="P358" i="1"/>
  <c r="P357" i="1"/>
  <c r="P350" i="1"/>
  <c r="P349" i="1"/>
  <c r="P342" i="1"/>
  <c r="P341" i="1"/>
  <c r="G334" i="1"/>
  <c r="P334" i="1"/>
  <c r="P333" i="1"/>
  <c r="F326" i="1"/>
  <c r="P326" i="1"/>
  <c r="F325" i="1"/>
  <c r="P325" i="1"/>
  <c r="P320" i="1"/>
  <c r="F318" i="1"/>
  <c r="P318" i="1"/>
  <c r="G317" i="1"/>
  <c r="P317" i="1"/>
  <c r="P312" i="1"/>
  <c r="F310" i="1"/>
  <c r="P310" i="1"/>
  <c r="G309" i="1"/>
  <c r="P309" i="1"/>
  <c r="P304" i="1"/>
  <c r="P303" i="1"/>
  <c r="F302" i="1"/>
  <c r="P302" i="1"/>
  <c r="F301" i="1"/>
  <c r="P301" i="1"/>
  <c r="P296" i="1"/>
  <c r="F14" i="1"/>
  <c r="P14" i="1"/>
  <c r="P295" i="1"/>
  <c r="F294" i="1"/>
  <c r="P294" i="1"/>
  <c r="F293" i="1"/>
  <c r="P293" i="1"/>
  <c r="P288" i="1"/>
  <c r="P287" i="1"/>
  <c r="F286" i="1"/>
  <c r="P286" i="1"/>
  <c r="F285" i="1"/>
  <c r="P285" i="1"/>
  <c r="P279" i="1"/>
  <c r="G278" i="1"/>
  <c r="P278" i="1"/>
  <c r="F277" i="1"/>
  <c r="P277" i="1"/>
  <c r="P271" i="1"/>
  <c r="G270" i="1"/>
  <c r="P270" i="1"/>
  <c r="F269" i="1"/>
  <c r="P269" i="1"/>
  <c r="P263" i="1"/>
  <c r="G262" i="1"/>
  <c r="P262" i="1"/>
  <c r="F261" i="1"/>
  <c r="P261" i="1"/>
  <c r="P255" i="1"/>
  <c r="G254" i="1"/>
  <c r="P254" i="1"/>
  <c r="F253" i="1"/>
  <c r="P253" i="1"/>
  <c r="P248" i="1"/>
  <c r="P247" i="1"/>
  <c r="F246" i="1"/>
  <c r="P246" i="1"/>
  <c r="F245" i="1"/>
  <c r="P245" i="1"/>
  <c r="P240" i="1"/>
  <c r="P239" i="1"/>
  <c r="F238" i="1"/>
  <c r="P238" i="1"/>
  <c r="G237" i="1"/>
  <c r="P237" i="1"/>
  <c r="P232" i="1"/>
  <c r="G230" i="1"/>
  <c r="P230" i="1"/>
  <c r="F229" i="1"/>
  <c r="P229" i="1"/>
  <c r="P223" i="1"/>
  <c r="P222" i="1"/>
  <c r="P221" i="1"/>
  <c r="P215" i="1"/>
  <c r="G214" i="1"/>
  <c r="P214" i="1"/>
  <c r="G213" i="1"/>
  <c r="P213" i="1"/>
  <c r="P206" i="1"/>
  <c r="P205" i="1"/>
  <c r="G198" i="1"/>
  <c r="P198" i="1"/>
  <c r="F197" i="1"/>
  <c r="P197" i="1"/>
  <c r="P190" i="1"/>
  <c r="P189" i="1"/>
  <c r="P182" i="1"/>
  <c r="P181" i="1"/>
  <c r="P176" i="1"/>
  <c r="P175" i="1"/>
  <c r="G174" i="1"/>
  <c r="P174" i="1"/>
  <c r="G173" i="1"/>
  <c r="P173" i="1"/>
  <c r="P166" i="1"/>
  <c r="P165" i="1"/>
  <c r="G158" i="1"/>
  <c r="P158" i="1"/>
  <c r="P157" i="1"/>
  <c r="P150" i="1"/>
  <c r="P149" i="1"/>
  <c r="G142" i="1"/>
  <c r="P142" i="1"/>
  <c r="F141" i="1"/>
  <c r="P141" i="1"/>
  <c r="P134" i="1"/>
  <c r="P133" i="1"/>
  <c r="P127" i="1"/>
  <c r="P126" i="1"/>
  <c r="P125" i="1"/>
  <c r="G118" i="1"/>
  <c r="P118" i="1"/>
  <c r="G117" i="1"/>
  <c r="P117" i="1"/>
  <c r="P110" i="1"/>
  <c r="G109" i="1"/>
  <c r="P109" i="1"/>
  <c r="G102" i="1"/>
  <c r="P102" i="1"/>
  <c r="P101" i="1"/>
  <c r="P96" i="1"/>
  <c r="F94" i="1"/>
  <c r="P94" i="1"/>
  <c r="G93" i="1"/>
  <c r="P93" i="1"/>
  <c r="P88" i="1"/>
  <c r="F86" i="1"/>
  <c r="P86" i="1"/>
  <c r="P85" i="1"/>
  <c r="G78" i="1"/>
  <c r="P78" i="1"/>
  <c r="P77" i="1"/>
  <c r="G70" i="1"/>
  <c r="P70" i="1"/>
  <c r="P69" i="1"/>
  <c r="P62" i="1"/>
  <c r="P61" i="1"/>
  <c r="P55" i="1"/>
  <c r="G54" i="1"/>
  <c r="P54" i="1"/>
  <c r="P53" i="1"/>
  <c r="P46" i="1"/>
  <c r="P45" i="1"/>
  <c r="G38" i="1"/>
  <c r="P38" i="1"/>
  <c r="P37" i="1"/>
  <c r="P31" i="1"/>
  <c r="P30" i="1"/>
  <c r="F29" i="1"/>
  <c r="P29" i="1"/>
  <c r="J459" i="1"/>
  <c r="J457" i="1"/>
  <c r="J451" i="1"/>
  <c r="J449" i="1"/>
  <c r="J443" i="1"/>
  <c r="J441" i="1"/>
  <c r="J435" i="1"/>
  <c r="J433" i="1"/>
  <c r="J427" i="1"/>
  <c r="J425" i="1"/>
  <c r="J419" i="1"/>
  <c r="J403" i="1"/>
  <c r="J323" i="1"/>
  <c r="J321" i="1"/>
  <c r="J315" i="1"/>
  <c r="J307" i="1"/>
  <c r="J305" i="1"/>
  <c r="J299" i="1"/>
  <c r="J297" i="1"/>
  <c r="J291" i="1"/>
  <c r="J289" i="1"/>
  <c r="J283" i="1"/>
  <c r="J281" i="1"/>
  <c r="J275" i="1"/>
  <c r="J273" i="1"/>
  <c r="J267" i="1"/>
  <c r="J265" i="1"/>
  <c r="J259" i="1"/>
  <c r="J257" i="1"/>
  <c r="J249" i="1"/>
  <c r="J243" i="1"/>
  <c r="J241" i="1"/>
  <c r="J235" i="1"/>
  <c r="J233" i="1"/>
  <c r="J227" i="1"/>
  <c r="J225" i="1"/>
  <c r="J219" i="1"/>
  <c r="J217" i="1"/>
  <c r="J211" i="1"/>
  <c r="J209" i="1"/>
  <c r="J201" i="1"/>
  <c r="J177" i="1"/>
  <c r="J171" i="1"/>
  <c r="J169" i="1"/>
  <c r="J153" i="1"/>
  <c r="J129" i="1"/>
  <c r="J115" i="1"/>
  <c r="J113" i="1"/>
  <c r="J107" i="1"/>
  <c r="J99" i="1"/>
  <c r="J97" i="1"/>
  <c r="J91" i="1"/>
  <c r="J89" i="1"/>
  <c r="J83" i="1"/>
  <c r="J75" i="1"/>
  <c r="J73" i="1"/>
  <c r="J67" i="1"/>
  <c r="J49" i="1"/>
  <c r="J35" i="1"/>
  <c r="J460" i="1"/>
  <c r="K458" i="1"/>
  <c r="J452" i="1"/>
  <c r="J450" i="1"/>
  <c r="J444" i="1"/>
  <c r="J442" i="1"/>
  <c r="J436" i="1"/>
  <c r="J434" i="1"/>
  <c r="J428" i="1"/>
  <c r="J426" i="1"/>
  <c r="J418" i="1"/>
  <c r="J410" i="1"/>
  <c r="J404" i="1"/>
  <c r="J402" i="1"/>
  <c r="J394" i="1"/>
  <c r="J364" i="1"/>
  <c r="J362" i="1"/>
  <c r="J356" i="1"/>
  <c r="J348" i="1"/>
  <c r="J346" i="1"/>
  <c r="J340" i="1"/>
  <c r="J330" i="1"/>
  <c r="J324" i="1"/>
  <c r="J322" i="1"/>
  <c r="J316" i="1"/>
  <c r="J308" i="1"/>
  <c r="J306" i="1"/>
  <c r="J300" i="1"/>
  <c r="J298" i="1"/>
  <c r="J292" i="1"/>
  <c r="J290" i="1"/>
  <c r="J284" i="1"/>
  <c r="J282" i="1"/>
  <c r="J276" i="1"/>
  <c r="J274" i="1"/>
  <c r="J266" i="1"/>
  <c r="J260" i="1"/>
  <c r="J258" i="1"/>
  <c r="J252" i="1"/>
  <c r="J250" i="1"/>
  <c r="J244" i="1"/>
  <c r="J242" i="1"/>
  <c r="J234" i="1"/>
  <c r="J220" i="1"/>
  <c r="J218" i="1"/>
  <c r="J212" i="1"/>
  <c r="J210" i="1"/>
  <c r="J204" i="1"/>
  <c r="J196" i="1"/>
  <c r="J162" i="1"/>
  <c r="J156" i="1"/>
  <c r="J154" i="1"/>
  <c r="J140" i="1"/>
  <c r="J130" i="1"/>
  <c r="J124" i="1"/>
  <c r="J122" i="1"/>
  <c r="J116" i="1"/>
  <c r="J114" i="1"/>
  <c r="J108" i="1"/>
  <c r="J100" i="1"/>
  <c r="J98" i="1"/>
  <c r="J92" i="1"/>
  <c r="J90" i="1"/>
  <c r="J52" i="1"/>
  <c r="J36" i="1"/>
  <c r="O1" i="1"/>
  <c r="F6" i="1"/>
  <c r="F9" i="6" s="1"/>
  <c r="P6" i="1"/>
  <c r="F5" i="1"/>
  <c r="F8" i="6" s="1"/>
  <c r="P5" i="1"/>
  <c r="C10" i="2"/>
  <c r="C8" i="2"/>
  <c r="C12" i="2"/>
  <c r="C6" i="2"/>
  <c r="C13" i="2"/>
  <c r="C11" i="2"/>
  <c r="C9" i="2"/>
  <c r="C7" i="2"/>
  <c r="C5" i="2"/>
  <c r="K86" i="1"/>
  <c r="G86" i="1"/>
  <c r="K52" i="1"/>
  <c r="G52" i="1"/>
  <c r="K36" i="1"/>
  <c r="K31" i="1"/>
  <c r="G31" i="1"/>
  <c r="C4" i="2"/>
  <c r="K418" i="1"/>
  <c r="P418" i="1" s="1"/>
  <c r="K292" i="1"/>
  <c r="G292" i="1"/>
  <c r="K283" i="1"/>
  <c r="G283" i="1"/>
  <c r="G276" i="1"/>
  <c r="G275" i="1"/>
  <c r="G169" i="1"/>
  <c r="K94" i="1"/>
  <c r="G94" i="1"/>
  <c r="K452" i="1"/>
  <c r="G404" i="1"/>
  <c r="G88" i="1"/>
  <c r="K404" i="1"/>
  <c r="K432" i="1"/>
  <c r="K169" i="1"/>
  <c r="K438" i="1"/>
  <c r="G438" i="1"/>
  <c r="H432" i="1"/>
  <c r="O432" i="1" s="1"/>
  <c r="H404" i="1"/>
  <c r="K403" i="1"/>
  <c r="G403" i="1"/>
  <c r="K402" i="1"/>
  <c r="P402" i="1" s="1"/>
  <c r="K223" i="1"/>
  <c r="G223" i="1"/>
  <c r="K176" i="1"/>
  <c r="G176" i="1"/>
  <c r="K171" i="1"/>
  <c r="H169" i="1"/>
  <c r="J431" i="1"/>
  <c r="K431" i="1"/>
  <c r="F420" i="1"/>
  <c r="O420" i="1" s="1"/>
  <c r="G420" i="1"/>
  <c r="J417" i="1"/>
  <c r="K417" i="1"/>
  <c r="F410" i="1"/>
  <c r="O410" i="1" s="1"/>
  <c r="H410" i="1"/>
  <c r="F408" i="1"/>
  <c r="P408" i="1" s="1"/>
  <c r="G408" i="1"/>
  <c r="J407" i="1"/>
  <c r="K407" i="1"/>
  <c r="J405" i="1"/>
  <c r="K405" i="1"/>
  <c r="F378" i="1"/>
  <c r="O378" i="1" s="1"/>
  <c r="G378" i="1"/>
  <c r="F268" i="1"/>
  <c r="O268" i="1" s="1"/>
  <c r="G268" i="1"/>
  <c r="J251" i="1"/>
  <c r="K251" i="1"/>
  <c r="J231" i="1"/>
  <c r="K231" i="1"/>
  <c r="F221" i="1"/>
  <c r="G221" i="1"/>
  <c r="J189" i="1"/>
  <c r="K189" i="1"/>
  <c r="F159" i="1"/>
  <c r="P159" i="1" s="1"/>
  <c r="G159" i="1"/>
  <c r="F155" i="1"/>
  <c r="G155" i="1"/>
  <c r="J146" i="1"/>
  <c r="K146" i="1"/>
  <c r="J136" i="1"/>
  <c r="K136" i="1"/>
  <c r="F133" i="1"/>
  <c r="G133" i="1"/>
  <c r="H438" i="1"/>
  <c r="O438" i="1" s="1"/>
  <c r="K436" i="1"/>
  <c r="G436" i="1"/>
  <c r="K435" i="1"/>
  <c r="G435" i="1"/>
  <c r="K433" i="1"/>
  <c r="G433" i="1"/>
  <c r="G432" i="1"/>
  <c r="F431" i="1"/>
  <c r="P431" i="1" s="1"/>
  <c r="G431" i="1"/>
  <c r="O431" i="1" s="1"/>
  <c r="J420" i="1"/>
  <c r="K420" i="1"/>
  <c r="F417" i="1"/>
  <c r="G417" i="1"/>
  <c r="P417" i="1" s="1"/>
  <c r="J412" i="1"/>
  <c r="K412" i="1"/>
  <c r="K410" i="1"/>
  <c r="G410" i="1"/>
  <c r="J408" i="1"/>
  <c r="K408" i="1"/>
  <c r="F407" i="1"/>
  <c r="P407" i="1" s="1"/>
  <c r="G407" i="1"/>
  <c r="O407" i="1" s="1"/>
  <c r="F405" i="1"/>
  <c r="G405" i="1"/>
  <c r="O405" i="1" s="1"/>
  <c r="J390" i="1"/>
  <c r="K390" i="1"/>
  <c r="J378" i="1"/>
  <c r="K378" i="1"/>
  <c r="J268" i="1"/>
  <c r="K268" i="1"/>
  <c r="F251" i="1"/>
  <c r="G251" i="1"/>
  <c r="F231" i="1"/>
  <c r="P231" i="1" s="1"/>
  <c r="G231" i="1"/>
  <c r="O231" i="1" s="1"/>
  <c r="J221" i="1"/>
  <c r="K221" i="1"/>
  <c r="F189" i="1"/>
  <c r="G189" i="1"/>
  <c r="O189" i="1" s="1"/>
  <c r="J159" i="1"/>
  <c r="K159" i="1"/>
  <c r="J155" i="1"/>
  <c r="K155" i="1"/>
  <c r="G146" i="1"/>
  <c r="J133" i="1"/>
  <c r="K133" i="1"/>
  <c r="K96" i="1"/>
  <c r="G96" i="1"/>
  <c r="H94" i="1"/>
  <c r="O94" i="1" s="1"/>
  <c r="K88" i="1"/>
  <c r="H88" i="1"/>
  <c r="O88" i="1" s="1"/>
  <c r="H86" i="1"/>
  <c r="O86" i="1" s="1"/>
  <c r="K75" i="1"/>
  <c r="K70" i="1"/>
  <c r="K67" i="1"/>
  <c r="K63" i="1"/>
  <c r="O63" i="1" s="1"/>
  <c r="K276" i="1"/>
  <c r="K275" i="1"/>
  <c r="F167" i="1"/>
  <c r="P167" i="1" s="1"/>
  <c r="H167" i="1"/>
  <c r="F165" i="1"/>
  <c r="H165" i="1"/>
  <c r="F163" i="1"/>
  <c r="G163" i="1"/>
  <c r="F148" i="1"/>
  <c r="O148" i="1" s="1"/>
  <c r="G148" i="1"/>
  <c r="F145" i="1"/>
  <c r="G145" i="1"/>
  <c r="J123" i="1"/>
  <c r="K123" i="1"/>
  <c r="F122" i="1"/>
  <c r="O122" i="1" s="1"/>
  <c r="H122" i="1"/>
  <c r="J121" i="1"/>
  <c r="K121" i="1"/>
  <c r="P121" i="1" s="1"/>
  <c r="F112" i="1"/>
  <c r="P112" i="1" s="1"/>
  <c r="G112" i="1"/>
  <c r="F110" i="1"/>
  <c r="H110" i="1"/>
  <c r="O110" i="1" s="1"/>
  <c r="J109" i="1"/>
  <c r="K109" i="1"/>
  <c r="F64" i="1"/>
  <c r="P64" i="1" s="1"/>
  <c r="G64" i="1"/>
  <c r="F62" i="1"/>
  <c r="G62" i="1"/>
  <c r="J61" i="1"/>
  <c r="K61" i="1"/>
  <c r="F53" i="1"/>
  <c r="G53" i="1"/>
  <c r="J50" i="1"/>
  <c r="K50" i="1"/>
  <c r="J44" i="1"/>
  <c r="K44" i="1"/>
  <c r="F41" i="1"/>
  <c r="G41" i="1"/>
  <c r="G460" i="1"/>
  <c r="K446" i="1"/>
  <c r="G446" i="1"/>
  <c r="G441" i="1"/>
  <c r="K440" i="1"/>
  <c r="G440" i="1"/>
  <c r="K394" i="1"/>
  <c r="P394" i="1" s="1"/>
  <c r="K334" i="1"/>
  <c r="K318" i="1"/>
  <c r="G318" i="1"/>
  <c r="K277" i="1"/>
  <c r="G277" i="1"/>
  <c r="H276" i="1"/>
  <c r="H275" i="1"/>
  <c r="K274" i="1"/>
  <c r="G274" i="1"/>
  <c r="K273" i="1"/>
  <c r="G273" i="1"/>
  <c r="K269" i="1"/>
  <c r="G269" i="1"/>
  <c r="K266" i="1"/>
  <c r="G266" i="1"/>
  <c r="K260" i="1"/>
  <c r="G260" i="1"/>
  <c r="K257" i="1"/>
  <c r="G257" i="1"/>
  <c r="K249" i="1"/>
  <c r="G249" i="1"/>
  <c r="K246" i="1"/>
  <c r="G246" i="1"/>
  <c r="K243" i="1"/>
  <c r="G243" i="1"/>
  <c r="K238" i="1"/>
  <c r="G238" i="1"/>
  <c r="K232" i="1"/>
  <c r="G232" i="1"/>
  <c r="K229" i="1"/>
  <c r="G229" i="1"/>
  <c r="K225" i="1"/>
  <c r="G225" i="1"/>
  <c r="K209" i="1"/>
  <c r="G209" i="1"/>
  <c r="K199" i="1"/>
  <c r="O199" i="1" s="1"/>
  <c r="K191" i="1"/>
  <c r="O191" i="1" s="1"/>
  <c r="H189" i="1"/>
  <c r="K175" i="1"/>
  <c r="G175" i="1"/>
  <c r="J168" i="1"/>
  <c r="K168" i="1"/>
  <c r="K167" i="1"/>
  <c r="G167" i="1"/>
  <c r="K165" i="1"/>
  <c r="G165" i="1"/>
  <c r="J163" i="1"/>
  <c r="K163" i="1"/>
  <c r="J148" i="1"/>
  <c r="K148" i="1"/>
  <c r="F146" i="1"/>
  <c r="O146" i="1" s="1"/>
  <c r="H146" i="1"/>
  <c r="J145" i="1"/>
  <c r="K145" i="1"/>
  <c r="J128" i="1"/>
  <c r="K128" i="1"/>
  <c r="K122" i="1"/>
  <c r="G122" i="1"/>
  <c r="J112" i="1"/>
  <c r="K112" i="1"/>
  <c r="K110" i="1"/>
  <c r="G110" i="1"/>
  <c r="J104" i="1"/>
  <c r="K104" i="1"/>
  <c r="J72" i="1"/>
  <c r="K72" i="1"/>
  <c r="F70" i="1"/>
  <c r="H70" i="1"/>
  <c r="O70" i="1" s="1"/>
  <c r="F67" i="1"/>
  <c r="H67" i="1"/>
  <c r="J66" i="1"/>
  <c r="K66" i="1"/>
  <c r="P66" i="1" s="1"/>
  <c r="J64" i="1"/>
  <c r="K64" i="1"/>
  <c r="F63" i="1"/>
  <c r="P63" i="1" s="1"/>
  <c r="H63" i="1"/>
  <c r="J62" i="1"/>
  <c r="K62" i="1"/>
  <c r="G61" i="1"/>
  <c r="O61" i="1" s="1"/>
  <c r="J53" i="1"/>
  <c r="K53" i="1"/>
  <c r="F50" i="1"/>
  <c r="O50" i="1" s="1"/>
  <c r="G50" i="1"/>
  <c r="P50" i="1" s="1"/>
  <c r="J41" i="1"/>
  <c r="K41" i="1"/>
  <c r="F401" i="1"/>
  <c r="G401" i="1"/>
  <c r="J396" i="1"/>
  <c r="K396" i="1"/>
  <c r="J361" i="1"/>
  <c r="K361" i="1"/>
  <c r="J345" i="1"/>
  <c r="K345" i="1"/>
  <c r="K460" i="1"/>
  <c r="H460" i="1"/>
  <c r="K448" i="1"/>
  <c r="K426" i="1"/>
  <c r="G426" i="1"/>
  <c r="J401" i="1"/>
  <c r="K401" i="1"/>
  <c r="F394" i="1"/>
  <c r="O394" i="1" s="1"/>
  <c r="H394" i="1"/>
  <c r="J368" i="1"/>
  <c r="K368" i="1"/>
  <c r="F361" i="1"/>
  <c r="G361" i="1"/>
  <c r="J354" i="1"/>
  <c r="K354" i="1"/>
  <c r="P354" i="1" s="1"/>
  <c r="F345" i="1"/>
  <c r="G345" i="1"/>
  <c r="J338" i="1"/>
  <c r="K338" i="1"/>
  <c r="P338" i="1" s="1"/>
  <c r="F207" i="1"/>
  <c r="P207" i="1" s="1"/>
  <c r="H207" i="1"/>
  <c r="F205" i="1"/>
  <c r="H205" i="1"/>
  <c r="F203" i="1"/>
  <c r="G203" i="1"/>
  <c r="J202" i="1"/>
  <c r="K202" i="1"/>
  <c r="J185" i="1"/>
  <c r="K185" i="1"/>
  <c r="J183" i="1"/>
  <c r="K183" i="1"/>
  <c r="O183" i="1" s="1"/>
  <c r="G182" i="1"/>
  <c r="K326" i="1"/>
  <c r="G326" i="1"/>
  <c r="K325" i="1"/>
  <c r="G325" i="1"/>
  <c r="K320" i="1"/>
  <c r="G320" i="1"/>
  <c r="H318" i="1"/>
  <c r="O318" i="1" s="1"/>
  <c r="K317" i="1"/>
  <c r="K310" i="1"/>
  <c r="G310" i="1"/>
  <c r="K302" i="1"/>
  <c r="G302" i="1"/>
  <c r="K298" i="1"/>
  <c r="G298" i="1"/>
  <c r="K290" i="1"/>
  <c r="G290" i="1"/>
  <c r="K289" i="1"/>
  <c r="G289" i="1"/>
  <c r="K287" i="1"/>
  <c r="G287" i="1"/>
  <c r="K286" i="1"/>
  <c r="G286" i="1"/>
  <c r="H283" i="1"/>
  <c r="K282" i="1"/>
  <c r="P282" i="1" s="1"/>
  <c r="K279" i="1"/>
  <c r="G279" i="1"/>
  <c r="K271" i="1"/>
  <c r="G271" i="1"/>
  <c r="H269" i="1"/>
  <c r="H268" i="1"/>
  <c r="P268" i="1" s="1"/>
  <c r="H266" i="1"/>
  <c r="K265" i="1"/>
  <c r="G265" i="1"/>
  <c r="K259" i="1"/>
  <c r="G259" i="1"/>
  <c r="H257" i="1"/>
  <c r="K253" i="1"/>
  <c r="G253" i="1"/>
  <c r="K248" i="1"/>
  <c r="G248" i="1"/>
  <c r="H246" i="1"/>
  <c r="O246" i="1" s="1"/>
  <c r="K245" i="1"/>
  <c r="G245" i="1"/>
  <c r="K241" i="1"/>
  <c r="G241" i="1"/>
  <c r="K239" i="1"/>
  <c r="H238" i="1"/>
  <c r="O238" i="1" s="1"/>
  <c r="K237" i="1"/>
  <c r="H232" i="1"/>
  <c r="O232" i="1" s="1"/>
  <c r="H231" i="1"/>
  <c r="H229" i="1"/>
  <c r="H225" i="1"/>
  <c r="K224" i="1"/>
  <c r="H223" i="1"/>
  <c r="H221" i="1"/>
  <c r="K219" i="1"/>
  <c r="K218" i="1"/>
  <c r="G218" i="1"/>
  <c r="K215" i="1"/>
  <c r="G215" i="1"/>
  <c r="K211" i="1"/>
  <c r="G211" i="1"/>
  <c r="H209" i="1"/>
  <c r="J208" i="1"/>
  <c r="K208" i="1"/>
  <c r="K207" i="1"/>
  <c r="G207" i="1"/>
  <c r="K205" i="1"/>
  <c r="G205" i="1"/>
  <c r="J203" i="1"/>
  <c r="K203" i="1"/>
  <c r="F202" i="1"/>
  <c r="O202" i="1" s="1"/>
  <c r="G202" i="1"/>
  <c r="P202" i="1" s="1"/>
  <c r="F199" i="1"/>
  <c r="P199" i="1" s="1"/>
  <c r="H199" i="1"/>
  <c r="J198" i="1"/>
  <c r="K198" i="1"/>
  <c r="J182" i="1"/>
  <c r="K182" i="1"/>
  <c r="K73" i="1"/>
  <c r="P73" i="1" s="1"/>
  <c r="K55" i="1"/>
  <c r="G55" i="1"/>
  <c r="H53" i="1"/>
  <c r="H52" i="1"/>
  <c r="H50" i="1"/>
  <c r="K49" i="1"/>
  <c r="G49" i="1"/>
  <c r="H41" i="1"/>
  <c r="K35" i="1"/>
  <c r="G35" i="1"/>
  <c r="K29" i="1"/>
  <c r="G29" i="1"/>
  <c r="K177" i="1"/>
  <c r="H176" i="1"/>
  <c r="O176" i="1" s="1"/>
  <c r="H175" i="1"/>
  <c r="K174" i="1"/>
  <c r="K173" i="1"/>
  <c r="H159" i="1"/>
  <c r="K158" i="1"/>
  <c r="K156" i="1"/>
  <c r="G156" i="1"/>
  <c r="H155" i="1"/>
  <c r="P155" i="1" s="1"/>
  <c r="K154" i="1"/>
  <c r="G154" i="1"/>
  <c r="K153" i="1"/>
  <c r="K141" i="1"/>
  <c r="G141" i="1"/>
  <c r="H133" i="1"/>
  <c r="K127" i="1"/>
  <c r="G127" i="1"/>
  <c r="K102" i="1"/>
  <c r="K90" i="1"/>
  <c r="P90" i="1" s="1"/>
  <c r="K89" i="1"/>
  <c r="F452" i="1"/>
  <c r="O452" i="1" s="1"/>
  <c r="H452" i="1"/>
  <c r="K450" i="1"/>
  <c r="P450" i="1" s="1"/>
  <c r="F448" i="1"/>
  <c r="P448" i="1" s="1"/>
  <c r="H448" i="1"/>
  <c r="O448" i="1" s="1"/>
  <c r="J430" i="1"/>
  <c r="K430" i="1"/>
  <c r="F429" i="1"/>
  <c r="G429" i="1"/>
  <c r="J424" i="1"/>
  <c r="K424" i="1"/>
  <c r="K422" i="1"/>
  <c r="J414" i="1"/>
  <c r="K414" i="1"/>
  <c r="J398" i="1"/>
  <c r="K398" i="1"/>
  <c r="F390" i="1"/>
  <c r="H390" i="1"/>
  <c r="F388" i="1"/>
  <c r="O388" i="1" s="1"/>
  <c r="G388" i="1"/>
  <c r="J387" i="1"/>
  <c r="K387" i="1"/>
  <c r="J385" i="1"/>
  <c r="K385" i="1"/>
  <c r="K384" i="1"/>
  <c r="F383" i="1"/>
  <c r="P383" i="1" s="1"/>
  <c r="G383" i="1"/>
  <c r="J382" i="1"/>
  <c r="K382" i="1"/>
  <c r="F381" i="1"/>
  <c r="G381" i="1"/>
  <c r="J376" i="1"/>
  <c r="K376" i="1"/>
  <c r="K374" i="1"/>
  <c r="J372" i="1"/>
  <c r="K372" i="1"/>
  <c r="F371" i="1"/>
  <c r="G371" i="1"/>
  <c r="F369" i="1"/>
  <c r="G369" i="1"/>
  <c r="F368" i="1"/>
  <c r="P368" i="1" s="1"/>
  <c r="H368" i="1"/>
  <c r="J367" i="1"/>
  <c r="K367" i="1"/>
  <c r="J365" i="1"/>
  <c r="K365" i="1"/>
  <c r="K364" i="1"/>
  <c r="F363" i="1"/>
  <c r="G363" i="1"/>
  <c r="F358" i="1"/>
  <c r="G358" i="1"/>
  <c r="F354" i="1"/>
  <c r="O354" i="1" s="1"/>
  <c r="H354" i="1"/>
  <c r="F352" i="1"/>
  <c r="P352" i="1" s="1"/>
  <c r="G352" i="1"/>
  <c r="J351" i="1"/>
  <c r="K351" i="1"/>
  <c r="J349" i="1"/>
  <c r="K349" i="1"/>
  <c r="K348" i="1"/>
  <c r="F347" i="1"/>
  <c r="G347" i="1"/>
  <c r="F342" i="1"/>
  <c r="G342" i="1"/>
  <c r="F338" i="1"/>
  <c r="O338" i="1" s="1"/>
  <c r="H338" i="1"/>
  <c r="F334" i="1"/>
  <c r="H334" i="1"/>
  <c r="O334" i="1" s="1"/>
  <c r="F332" i="1"/>
  <c r="O332" i="1" s="1"/>
  <c r="G332" i="1"/>
  <c r="J331" i="1"/>
  <c r="K331" i="1"/>
  <c r="J329" i="1"/>
  <c r="K329" i="1"/>
  <c r="K328" i="1"/>
  <c r="F327" i="1"/>
  <c r="P327" i="1" s="1"/>
  <c r="G327" i="1"/>
  <c r="J314" i="1"/>
  <c r="K314" i="1"/>
  <c r="P314" i="1" s="1"/>
  <c r="F458" i="1"/>
  <c r="O458" i="1" s="1"/>
  <c r="G458" i="1"/>
  <c r="F451" i="1"/>
  <c r="G451" i="1"/>
  <c r="F450" i="1"/>
  <c r="O450" i="1" s="1"/>
  <c r="H450" i="1"/>
  <c r="F430" i="1"/>
  <c r="G430" i="1"/>
  <c r="J429" i="1"/>
  <c r="K429" i="1"/>
  <c r="F424" i="1"/>
  <c r="G424" i="1"/>
  <c r="F422" i="1"/>
  <c r="H422" i="1"/>
  <c r="O422" i="1" s="1"/>
  <c r="F414" i="1"/>
  <c r="G414" i="1"/>
  <c r="F398" i="1"/>
  <c r="G398" i="1"/>
  <c r="J392" i="1"/>
  <c r="K392" i="1"/>
  <c r="J388" i="1"/>
  <c r="K388" i="1"/>
  <c r="F387" i="1"/>
  <c r="G387" i="1"/>
  <c r="F385" i="1"/>
  <c r="G385" i="1"/>
  <c r="F384" i="1"/>
  <c r="P384" i="1" s="1"/>
  <c r="H384" i="1"/>
  <c r="O384" i="1" s="1"/>
  <c r="J383" i="1"/>
  <c r="K383" i="1"/>
  <c r="J381" i="1"/>
  <c r="K381" i="1"/>
  <c r="F374" i="1"/>
  <c r="H374" i="1"/>
  <c r="O374" i="1" s="1"/>
  <c r="F372" i="1"/>
  <c r="O372" i="1" s="1"/>
  <c r="G372" i="1"/>
  <c r="J371" i="1"/>
  <c r="K371" i="1"/>
  <c r="J369" i="1"/>
  <c r="K369" i="1"/>
  <c r="F367" i="1"/>
  <c r="P367" i="1" s="1"/>
  <c r="G367" i="1"/>
  <c r="J366" i="1"/>
  <c r="K366" i="1"/>
  <c r="F365" i="1"/>
  <c r="G365" i="1"/>
  <c r="F364" i="1"/>
  <c r="O364" i="1" s="1"/>
  <c r="H364" i="1"/>
  <c r="J363" i="1"/>
  <c r="K363" i="1"/>
  <c r="J358" i="1"/>
  <c r="K358" i="1"/>
  <c r="J352" i="1"/>
  <c r="K352" i="1"/>
  <c r="F351" i="1"/>
  <c r="P351" i="1" s="1"/>
  <c r="G351" i="1"/>
  <c r="O351" i="1" s="1"/>
  <c r="F349" i="1"/>
  <c r="G349" i="1"/>
  <c r="O349" i="1" s="1"/>
  <c r="F348" i="1"/>
  <c r="O348" i="1" s="1"/>
  <c r="H348" i="1"/>
  <c r="J347" i="1"/>
  <c r="K347" i="1"/>
  <c r="J342" i="1"/>
  <c r="K342" i="1"/>
  <c r="J332" i="1"/>
  <c r="K332" i="1"/>
  <c r="F331" i="1"/>
  <c r="G331" i="1"/>
  <c r="F329" i="1"/>
  <c r="G329" i="1"/>
  <c r="F328" i="1"/>
  <c r="P328" i="1" s="1"/>
  <c r="H328" i="1"/>
  <c r="O328" i="1" s="1"/>
  <c r="J327" i="1"/>
  <c r="K327" i="1"/>
  <c r="J313" i="1"/>
  <c r="K313" i="1"/>
  <c r="G312" i="1"/>
  <c r="F195" i="1"/>
  <c r="G195" i="1"/>
  <c r="J193" i="1"/>
  <c r="K193" i="1"/>
  <c r="F192" i="1"/>
  <c r="P192" i="1" s="1"/>
  <c r="H192" i="1"/>
  <c r="O192" i="1" s="1"/>
  <c r="G190" i="1"/>
  <c r="J187" i="1"/>
  <c r="K187" i="1"/>
  <c r="F184" i="1"/>
  <c r="P184" i="1" s="1"/>
  <c r="H184" i="1"/>
  <c r="O184" i="1" s="1"/>
  <c r="J164" i="1"/>
  <c r="K164" i="1"/>
  <c r="F162" i="1"/>
  <c r="O162" i="1" s="1"/>
  <c r="H162" i="1"/>
  <c r="J161" i="1"/>
  <c r="K161" i="1"/>
  <c r="F157" i="1"/>
  <c r="G157" i="1"/>
  <c r="F151" i="1"/>
  <c r="P151" i="1" s="1"/>
  <c r="H151" i="1"/>
  <c r="F149" i="1"/>
  <c r="H149" i="1"/>
  <c r="F147" i="1"/>
  <c r="G147" i="1"/>
  <c r="F143" i="1"/>
  <c r="P143" i="1" s="1"/>
  <c r="H143" i="1"/>
  <c r="J142" i="1"/>
  <c r="K142" i="1"/>
  <c r="J139" i="1"/>
  <c r="K139" i="1"/>
  <c r="F137" i="1"/>
  <c r="G137" i="1"/>
  <c r="F135" i="1"/>
  <c r="P135" i="1" s="1"/>
  <c r="H135" i="1"/>
  <c r="J134" i="1"/>
  <c r="K134" i="1"/>
  <c r="F131" i="1"/>
  <c r="G131" i="1"/>
  <c r="F129" i="1"/>
  <c r="H129" i="1"/>
  <c r="F126" i="1"/>
  <c r="H126" i="1"/>
  <c r="O126" i="1" s="1"/>
  <c r="J125" i="1"/>
  <c r="K125" i="1"/>
  <c r="J118" i="1"/>
  <c r="K118" i="1"/>
  <c r="F116" i="1"/>
  <c r="O116" i="1" s="1"/>
  <c r="H116" i="1"/>
  <c r="F114" i="1"/>
  <c r="O114" i="1" s="1"/>
  <c r="H114" i="1"/>
  <c r="J105" i="1"/>
  <c r="K105" i="1"/>
  <c r="P105" i="1" s="1"/>
  <c r="F82" i="1"/>
  <c r="O82" i="1" s="1"/>
  <c r="H82" i="1"/>
  <c r="G82" i="1"/>
  <c r="J81" i="1"/>
  <c r="K81" i="1"/>
  <c r="J77" i="1"/>
  <c r="K77" i="1"/>
  <c r="F59" i="1"/>
  <c r="H59" i="1"/>
  <c r="G59" i="1"/>
  <c r="J57" i="1"/>
  <c r="K57" i="1"/>
  <c r="F45" i="1"/>
  <c r="G45" i="1"/>
  <c r="F43" i="1"/>
  <c r="H43" i="1"/>
  <c r="G43" i="1"/>
  <c r="J42" i="1"/>
  <c r="K42" i="1"/>
  <c r="F39" i="1"/>
  <c r="P39" i="1" s="1"/>
  <c r="G39" i="1"/>
  <c r="J37" i="1"/>
  <c r="K37" i="1"/>
  <c r="F34" i="1"/>
  <c r="O34" i="1" s="1"/>
  <c r="H34" i="1"/>
  <c r="G34" i="1"/>
  <c r="J33" i="1"/>
  <c r="K33" i="1"/>
  <c r="K312" i="1"/>
  <c r="H312" i="1"/>
  <c r="O312" i="1" s="1"/>
  <c r="K311" i="1"/>
  <c r="O311" i="1" s="1"/>
  <c r="K308" i="1"/>
  <c r="G308" i="1"/>
  <c r="K306" i="1"/>
  <c r="G306" i="1"/>
  <c r="K305" i="1"/>
  <c r="G305" i="1"/>
  <c r="K300" i="1"/>
  <c r="G300" i="1"/>
  <c r="H298" i="1"/>
  <c r="K296" i="1"/>
  <c r="G296" i="1"/>
  <c r="K295" i="1"/>
  <c r="G295" i="1"/>
  <c r="K293" i="1"/>
  <c r="G293" i="1"/>
  <c r="H292" i="1"/>
  <c r="K291" i="1"/>
  <c r="G291" i="1"/>
  <c r="H286" i="1"/>
  <c r="O286" i="1" s="1"/>
  <c r="K285" i="1"/>
  <c r="G285" i="1"/>
  <c r="K281" i="1"/>
  <c r="G281" i="1"/>
  <c r="H273" i="1"/>
  <c r="K267" i="1"/>
  <c r="G267" i="1"/>
  <c r="K263" i="1"/>
  <c r="G263" i="1"/>
  <c r="K261" i="1"/>
  <c r="G261" i="1"/>
  <c r="H260" i="1"/>
  <c r="H259" i="1"/>
  <c r="K258" i="1"/>
  <c r="G258" i="1"/>
  <c r="K255" i="1"/>
  <c r="G255" i="1"/>
  <c r="H253" i="1"/>
  <c r="K252" i="1"/>
  <c r="H251" i="1"/>
  <c r="P251" i="1" s="1"/>
  <c r="H249" i="1"/>
  <c r="K247" i="1"/>
  <c r="G247" i="1"/>
  <c r="H243" i="1"/>
  <c r="K242" i="1"/>
  <c r="P242" i="1" s="1"/>
  <c r="K240" i="1"/>
  <c r="G240" i="1"/>
  <c r="H239" i="1"/>
  <c r="H218" i="1"/>
  <c r="H215" i="1"/>
  <c r="K214" i="1"/>
  <c r="K212" i="1"/>
  <c r="H211" i="1"/>
  <c r="K210" i="1"/>
  <c r="G210" i="1"/>
  <c r="K204" i="1"/>
  <c r="G204" i="1"/>
  <c r="H202" i="1"/>
  <c r="K201" i="1"/>
  <c r="G201" i="1"/>
  <c r="K197" i="1"/>
  <c r="G197" i="1"/>
  <c r="J195" i="1"/>
  <c r="K195" i="1"/>
  <c r="K192" i="1"/>
  <c r="G192" i="1"/>
  <c r="F191" i="1"/>
  <c r="P191" i="1" s="1"/>
  <c r="H191" i="1"/>
  <c r="J190" i="1"/>
  <c r="K190" i="1"/>
  <c r="F185" i="1"/>
  <c r="H185" i="1"/>
  <c r="K184" i="1"/>
  <c r="G184" i="1"/>
  <c r="F182" i="1"/>
  <c r="H182" i="1"/>
  <c r="O182" i="1" s="1"/>
  <c r="J179" i="1"/>
  <c r="K179" i="1"/>
  <c r="F173" i="1"/>
  <c r="H173" i="1"/>
  <c r="K162" i="1"/>
  <c r="G162" i="1"/>
  <c r="F161" i="1"/>
  <c r="G161" i="1"/>
  <c r="P161" i="1" s="1"/>
  <c r="J157" i="1"/>
  <c r="K157" i="1"/>
  <c r="F153" i="1"/>
  <c r="H153" i="1"/>
  <c r="J152" i="1"/>
  <c r="K152" i="1"/>
  <c r="K151" i="1"/>
  <c r="G151" i="1"/>
  <c r="K149" i="1"/>
  <c r="G149" i="1"/>
  <c r="J147" i="1"/>
  <c r="K147" i="1"/>
  <c r="K143" i="1"/>
  <c r="G143" i="1"/>
  <c r="F139" i="1"/>
  <c r="G139" i="1"/>
  <c r="J137" i="1"/>
  <c r="K137" i="1"/>
  <c r="F136" i="1"/>
  <c r="P136" i="1" s="1"/>
  <c r="H136" i="1"/>
  <c r="O136" i="1" s="1"/>
  <c r="K135" i="1"/>
  <c r="G135" i="1"/>
  <c r="F134" i="1"/>
  <c r="G134" i="1"/>
  <c r="J131" i="1"/>
  <c r="K131" i="1"/>
  <c r="K129" i="1"/>
  <c r="G129" i="1"/>
  <c r="F128" i="1"/>
  <c r="P128" i="1" s="1"/>
  <c r="H128" i="1"/>
  <c r="O128" i="1" s="1"/>
  <c r="K126" i="1"/>
  <c r="G126" i="1"/>
  <c r="F125" i="1"/>
  <c r="G125" i="1"/>
  <c r="O125" i="1" s="1"/>
  <c r="J117" i="1"/>
  <c r="K117" i="1"/>
  <c r="K116" i="1"/>
  <c r="G116" i="1"/>
  <c r="K114" i="1"/>
  <c r="G114" i="1"/>
  <c r="J106" i="1"/>
  <c r="K106" i="1"/>
  <c r="P106" i="1" s="1"/>
  <c r="F104" i="1"/>
  <c r="P104" i="1" s="1"/>
  <c r="H104" i="1"/>
  <c r="O104" i="1" s="1"/>
  <c r="F102" i="1"/>
  <c r="H102" i="1"/>
  <c r="O102" i="1" s="1"/>
  <c r="J93" i="1"/>
  <c r="K93" i="1"/>
  <c r="F84" i="1"/>
  <c r="O84" i="1" s="1"/>
  <c r="G84" i="1"/>
  <c r="J82" i="1"/>
  <c r="K82" i="1"/>
  <c r="F77" i="1"/>
  <c r="H77" i="1"/>
  <c r="G77" i="1"/>
  <c r="O77" i="1" s="1"/>
  <c r="J76" i="1"/>
  <c r="K76" i="1"/>
  <c r="F65" i="1"/>
  <c r="G65" i="1"/>
  <c r="J59" i="1"/>
  <c r="K59" i="1"/>
  <c r="F57" i="1"/>
  <c r="H57" i="1"/>
  <c r="G57" i="1"/>
  <c r="P57" i="1" s="1"/>
  <c r="F51" i="1"/>
  <c r="G51" i="1"/>
  <c r="J47" i="1"/>
  <c r="K47" i="1"/>
  <c r="J43" i="1"/>
  <c r="K43" i="1"/>
  <c r="F37" i="1"/>
  <c r="H37" i="1"/>
  <c r="G37" i="1"/>
  <c r="O37" i="1" s="1"/>
  <c r="J34" i="1"/>
  <c r="K34" i="1"/>
  <c r="J84" i="1"/>
  <c r="K84" i="1"/>
  <c r="F75" i="1"/>
  <c r="H75" i="1"/>
  <c r="F73" i="1"/>
  <c r="H73" i="1"/>
  <c r="J65" i="1"/>
  <c r="K65" i="1"/>
  <c r="F61" i="1"/>
  <c r="H61" i="1"/>
  <c r="J60" i="1"/>
  <c r="K60" i="1"/>
  <c r="J51" i="1"/>
  <c r="K51" i="1"/>
  <c r="F47" i="1"/>
  <c r="P47" i="1" s="1"/>
  <c r="G47" i="1"/>
  <c r="J45" i="1"/>
  <c r="K45" i="1"/>
  <c r="F44" i="1"/>
  <c r="O44" i="1" s="1"/>
  <c r="H44" i="1"/>
  <c r="P44" i="1" s="1"/>
  <c r="F42" i="1"/>
  <c r="O42" i="1" s="1"/>
  <c r="G42" i="1"/>
  <c r="P42" i="1" s="1"/>
  <c r="J39" i="1"/>
  <c r="K39" i="1"/>
  <c r="F36" i="1"/>
  <c r="O36" i="1" s="1"/>
  <c r="H36" i="1"/>
  <c r="F33" i="1"/>
  <c r="G33" i="1"/>
  <c r="K464" i="1"/>
  <c r="G464" i="1"/>
  <c r="G461" i="1"/>
  <c r="J458" i="1"/>
  <c r="H458" i="1"/>
  <c r="G457" i="1"/>
  <c r="H446" i="1"/>
  <c r="O446" i="1" s="1"/>
  <c r="G445" i="1"/>
  <c r="H440" i="1"/>
  <c r="O440" i="1" s="1"/>
  <c r="G439" i="1"/>
  <c r="K437" i="1"/>
  <c r="G437" i="1"/>
  <c r="K434" i="1"/>
  <c r="G434" i="1"/>
  <c r="H430" i="1"/>
  <c r="K428" i="1"/>
  <c r="G428" i="1"/>
  <c r="K427" i="1"/>
  <c r="G427" i="1"/>
  <c r="K425" i="1"/>
  <c r="G425" i="1"/>
  <c r="H424" i="1"/>
  <c r="O424" i="1" s="1"/>
  <c r="K423" i="1"/>
  <c r="G423" i="1"/>
  <c r="K421" i="1"/>
  <c r="G421" i="1"/>
  <c r="H420" i="1"/>
  <c r="P420" i="1" s="1"/>
  <c r="K419" i="1"/>
  <c r="G419" i="1"/>
  <c r="F418" i="1"/>
  <c r="O418" i="1" s="1"/>
  <c r="H418" i="1"/>
  <c r="J416" i="1"/>
  <c r="K416" i="1"/>
  <c r="F415" i="1"/>
  <c r="P415" i="1" s="1"/>
  <c r="G415" i="1"/>
  <c r="F413" i="1"/>
  <c r="G413" i="1"/>
  <c r="F412" i="1"/>
  <c r="O412" i="1" s="1"/>
  <c r="H412" i="1"/>
  <c r="P412" i="1" s="1"/>
  <c r="J411" i="1"/>
  <c r="K411" i="1"/>
  <c r="F409" i="1"/>
  <c r="G409" i="1"/>
  <c r="F406" i="1"/>
  <c r="G406" i="1"/>
  <c r="F402" i="1"/>
  <c r="O402" i="1" s="1"/>
  <c r="H402" i="1"/>
  <c r="J400" i="1"/>
  <c r="K400" i="1"/>
  <c r="F399" i="1"/>
  <c r="P399" i="1" s="1"/>
  <c r="G399" i="1"/>
  <c r="F397" i="1"/>
  <c r="G397" i="1"/>
  <c r="F396" i="1"/>
  <c r="O396" i="1" s="1"/>
  <c r="H396" i="1"/>
  <c r="J395" i="1"/>
  <c r="K395" i="1"/>
  <c r="F393" i="1"/>
  <c r="G393" i="1"/>
  <c r="F392" i="1"/>
  <c r="P392" i="1" s="1"/>
  <c r="H392" i="1"/>
  <c r="J391" i="1"/>
  <c r="K391" i="1"/>
  <c r="F389" i="1"/>
  <c r="G389" i="1"/>
  <c r="F386" i="1"/>
  <c r="O386" i="1" s="1"/>
  <c r="G386" i="1"/>
  <c r="F382" i="1"/>
  <c r="H382" i="1"/>
  <c r="J380" i="1"/>
  <c r="K380" i="1"/>
  <c r="F379" i="1"/>
  <c r="G379" i="1"/>
  <c r="F377" i="1"/>
  <c r="G377" i="1"/>
  <c r="F376" i="1"/>
  <c r="P376" i="1" s="1"/>
  <c r="H376" i="1"/>
  <c r="J375" i="1"/>
  <c r="K375" i="1"/>
  <c r="F373" i="1"/>
  <c r="G373" i="1"/>
  <c r="F370" i="1"/>
  <c r="O370" i="1" s="1"/>
  <c r="G370" i="1"/>
  <c r="F366" i="1"/>
  <c r="H366" i="1"/>
  <c r="K362" i="1"/>
  <c r="P362" i="1" s="1"/>
  <c r="F360" i="1"/>
  <c r="P360" i="1" s="1"/>
  <c r="G360" i="1"/>
  <c r="J359" i="1"/>
  <c r="K359" i="1"/>
  <c r="J357" i="1"/>
  <c r="K357" i="1"/>
  <c r="K356" i="1"/>
  <c r="F355" i="1"/>
  <c r="G355" i="1"/>
  <c r="J353" i="1"/>
  <c r="K353" i="1"/>
  <c r="J350" i="1"/>
  <c r="K350" i="1"/>
  <c r="K346" i="1"/>
  <c r="P346" i="1" s="1"/>
  <c r="F344" i="1"/>
  <c r="P344" i="1" s="1"/>
  <c r="G344" i="1"/>
  <c r="J343" i="1"/>
  <c r="K343" i="1"/>
  <c r="J341" i="1"/>
  <c r="K341" i="1"/>
  <c r="K340" i="1"/>
  <c r="F339" i="1"/>
  <c r="G339" i="1"/>
  <c r="J337" i="1"/>
  <c r="K337" i="1"/>
  <c r="K336" i="1"/>
  <c r="F335" i="1"/>
  <c r="P335" i="1" s="1"/>
  <c r="G335" i="1"/>
  <c r="J333" i="1"/>
  <c r="K333" i="1"/>
  <c r="F416" i="1"/>
  <c r="P416" i="1" s="1"/>
  <c r="G416" i="1"/>
  <c r="J415" i="1"/>
  <c r="K415" i="1"/>
  <c r="J413" i="1"/>
  <c r="K413" i="1"/>
  <c r="F411" i="1"/>
  <c r="G411" i="1"/>
  <c r="J409" i="1"/>
  <c r="K409" i="1"/>
  <c r="J406" i="1"/>
  <c r="K406" i="1"/>
  <c r="F400" i="1"/>
  <c r="P400" i="1" s="1"/>
  <c r="G400" i="1"/>
  <c r="J399" i="1"/>
  <c r="K399" i="1"/>
  <c r="J397" i="1"/>
  <c r="K397" i="1"/>
  <c r="F395" i="1"/>
  <c r="G395" i="1"/>
  <c r="J393" i="1"/>
  <c r="K393" i="1"/>
  <c r="F391" i="1"/>
  <c r="P391" i="1" s="1"/>
  <c r="G391" i="1"/>
  <c r="J389" i="1"/>
  <c r="K389" i="1"/>
  <c r="J386" i="1"/>
  <c r="K386" i="1"/>
  <c r="F380" i="1"/>
  <c r="O380" i="1" s="1"/>
  <c r="G380" i="1"/>
  <c r="J379" i="1"/>
  <c r="K379" i="1"/>
  <c r="J377" i="1"/>
  <c r="K377" i="1"/>
  <c r="F375" i="1"/>
  <c r="P375" i="1" s="1"/>
  <c r="G375" i="1"/>
  <c r="J373" i="1"/>
  <c r="K373" i="1"/>
  <c r="J370" i="1"/>
  <c r="K370" i="1"/>
  <c r="F362" i="1"/>
  <c r="O362" i="1" s="1"/>
  <c r="H362" i="1"/>
  <c r="J360" i="1"/>
  <c r="K360" i="1"/>
  <c r="F359" i="1"/>
  <c r="P359" i="1" s="1"/>
  <c r="G359" i="1"/>
  <c r="O359" i="1" s="1"/>
  <c r="F357" i="1"/>
  <c r="G357" i="1"/>
  <c r="O357" i="1" s="1"/>
  <c r="F356" i="1"/>
  <c r="O356" i="1" s="1"/>
  <c r="H356" i="1"/>
  <c r="J355" i="1"/>
  <c r="K355" i="1"/>
  <c r="F353" i="1"/>
  <c r="G353" i="1"/>
  <c r="F350" i="1"/>
  <c r="G350" i="1"/>
  <c r="F346" i="1"/>
  <c r="O346" i="1" s="1"/>
  <c r="H346" i="1"/>
  <c r="J344" i="1"/>
  <c r="K344" i="1"/>
  <c r="F343" i="1"/>
  <c r="P343" i="1" s="1"/>
  <c r="G343" i="1"/>
  <c r="O343" i="1" s="1"/>
  <c r="F341" i="1"/>
  <c r="G341" i="1"/>
  <c r="O341" i="1" s="1"/>
  <c r="F340" i="1"/>
  <c r="O340" i="1" s="1"/>
  <c r="H340" i="1"/>
  <c r="J339" i="1"/>
  <c r="K339" i="1"/>
  <c r="F337" i="1"/>
  <c r="G337" i="1"/>
  <c r="F336" i="1"/>
  <c r="P336" i="1" s="1"/>
  <c r="H336" i="1"/>
  <c r="O336" i="1" s="1"/>
  <c r="J335" i="1"/>
  <c r="K335" i="1"/>
  <c r="F333" i="1"/>
  <c r="G333" i="1"/>
  <c r="O333" i="1" s="1"/>
  <c r="K330" i="1"/>
  <c r="G330" i="1"/>
  <c r="H326" i="1"/>
  <c r="O326" i="1" s="1"/>
  <c r="K324" i="1"/>
  <c r="G324" i="1"/>
  <c r="K323" i="1"/>
  <c r="G323" i="1"/>
  <c r="K322" i="1"/>
  <c r="P322" i="1" s="1"/>
  <c r="K321" i="1"/>
  <c r="H320" i="1"/>
  <c r="O320" i="1" s="1"/>
  <c r="K319" i="1"/>
  <c r="O319" i="1" s="1"/>
  <c r="K316" i="1"/>
  <c r="K315" i="1"/>
  <c r="H310" i="1"/>
  <c r="O310" i="1" s="1"/>
  <c r="K309" i="1"/>
  <c r="H308" i="1"/>
  <c r="H306" i="1"/>
  <c r="K304" i="1"/>
  <c r="G304" i="1"/>
  <c r="K303" i="1"/>
  <c r="G303" i="1"/>
  <c r="K301" i="1"/>
  <c r="G301" i="1"/>
  <c r="H300" i="1"/>
  <c r="K299" i="1"/>
  <c r="G299" i="1"/>
  <c r="K297" i="1"/>
  <c r="G297" i="1"/>
  <c r="K294" i="1"/>
  <c r="G294" i="1"/>
  <c r="H290" i="1"/>
  <c r="K288" i="1"/>
  <c r="G288" i="1"/>
  <c r="H287" i="1"/>
  <c r="H285" i="1"/>
  <c r="H281" i="1"/>
  <c r="K280" i="1"/>
  <c r="H279" i="1"/>
  <c r="H277" i="1"/>
  <c r="H274" i="1"/>
  <c r="H271" i="1"/>
  <c r="K270" i="1"/>
  <c r="H267" i="1"/>
  <c r="H265" i="1"/>
  <c r="K264" i="1"/>
  <c r="H263" i="1"/>
  <c r="H261" i="1"/>
  <c r="H258" i="1"/>
  <c r="H255" i="1"/>
  <c r="K254" i="1"/>
  <c r="H248" i="1"/>
  <c r="O248" i="1" s="1"/>
  <c r="H247" i="1"/>
  <c r="H245" i="1"/>
  <c r="H241" i="1"/>
  <c r="H240" i="1"/>
  <c r="O240" i="1" s="1"/>
  <c r="G239" i="1"/>
  <c r="F237" i="1"/>
  <c r="H237" i="1"/>
  <c r="J236" i="1"/>
  <c r="K236" i="1"/>
  <c r="K235" i="1"/>
  <c r="K233" i="1"/>
  <c r="K230" i="1"/>
  <c r="K227" i="1"/>
  <c r="K220" i="1"/>
  <c r="F219" i="1"/>
  <c r="H219" i="1"/>
  <c r="K217" i="1"/>
  <c r="K213" i="1"/>
  <c r="F212" i="1"/>
  <c r="O212" i="1" s="1"/>
  <c r="H212" i="1"/>
  <c r="F235" i="1"/>
  <c r="H235" i="1"/>
  <c r="F233" i="1"/>
  <c r="H233" i="1"/>
  <c r="F230" i="1"/>
  <c r="H230" i="1"/>
  <c r="O230" i="1" s="1"/>
  <c r="F227" i="1"/>
  <c r="H227" i="1"/>
  <c r="J226" i="1"/>
  <c r="K226" i="1"/>
  <c r="P226" i="1" s="1"/>
  <c r="F220" i="1"/>
  <c r="O220" i="1" s="1"/>
  <c r="H220" i="1"/>
  <c r="F217" i="1"/>
  <c r="H217" i="1"/>
  <c r="F213" i="1"/>
  <c r="H213" i="1"/>
  <c r="F181" i="1"/>
  <c r="H181" i="1"/>
  <c r="J180" i="1"/>
  <c r="K180" i="1"/>
  <c r="H210" i="1"/>
  <c r="H204" i="1"/>
  <c r="H203" i="1"/>
  <c r="H201" i="1"/>
  <c r="H197" i="1"/>
  <c r="K196" i="1"/>
  <c r="H195" i="1"/>
  <c r="P195" i="1" s="1"/>
  <c r="F193" i="1"/>
  <c r="H193" i="1"/>
  <c r="F190" i="1"/>
  <c r="H190" i="1"/>
  <c r="O190" i="1" s="1"/>
  <c r="F187" i="1"/>
  <c r="H187" i="1"/>
  <c r="P187" i="1" s="1"/>
  <c r="J186" i="1"/>
  <c r="K186" i="1"/>
  <c r="P186" i="1" s="1"/>
  <c r="F183" i="1"/>
  <c r="P183" i="1" s="1"/>
  <c r="H183" i="1"/>
  <c r="K181" i="1"/>
  <c r="G181" i="1"/>
  <c r="F179" i="1"/>
  <c r="H179" i="1"/>
  <c r="P179" i="1" s="1"/>
  <c r="F177" i="1"/>
  <c r="H177" i="1"/>
  <c r="F174" i="1"/>
  <c r="H174" i="1"/>
  <c r="O174" i="1" s="1"/>
  <c r="F171" i="1"/>
  <c r="H171" i="1"/>
  <c r="J170" i="1"/>
  <c r="K170" i="1"/>
  <c r="P170" i="1" s="1"/>
  <c r="F164" i="1"/>
  <c r="O164" i="1" s="1"/>
  <c r="H164" i="1"/>
  <c r="H163" i="1"/>
  <c r="P163" i="1" s="1"/>
  <c r="H161" i="1"/>
  <c r="H157" i="1"/>
  <c r="H156" i="1"/>
  <c r="H154" i="1"/>
  <c r="H148" i="1"/>
  <c r="H147" i="1"/>
  <c r="H145" i="1"/>
  <c r="H141" i="1"/>
  <c r="K140" i="1"/>
  <c r="H139" i="1"/>
  <c r="H137" i="1"/>
  <c r="H134" i="1"/>
  <c r="H131" i="1"/>
  <c r="P131" i="1" s="1"/>
  <c r="K130" i="1"/>
  <c r="P130" i="1" s="1"/>
  <c r="H127" i="1"/>
  <c r="H125" i="1"/>
  <c r="K124" i="1"/>
  <c r="K120" i="1"/>
  <c r="K119" i="1"/>
  <c r="O119" i="1" s="1"/>
  <c r="H112" i="1"/>
  <c r="O112" i="1" s="1"/>
  <c r="K111" i="1"/>
  <c r="O111" i="1" s="1"/>
  <c r="K108" i="1"/>
  <c r="K107" i="1"/>
  <c r="H96" i="1"/>
  <c r="O96" i="1" s="1"/>
  <c r="K95" i="1"/>
  <c r="O95" i="1" s="1"/>
  <c r="K92" i="1"/>
  <c r="K91" i="1"/>
  <c r="H84" i="1"/>
  <c r="K83" i="1"/>
  <c r="K80" i="1"/>
  <c r="K79" i="1"/>
  <c r="O79" i="1" s="1"/>
  <c r="K78" i="1"/>
  <c r="F72" i="1"/>
  <c r="P72" i="1" s="1"/>
  <c r="H72" i="1"/>
  <c r="O72" i="1" s="1"/>
  <c r="K71" i="1"/>
  <c r="O71" i="1" s="1"/>
  <c r="F69" i="1"/>
  <c r="H69" i="1"/>
  <c r="F78" i="1"/>
  <c r="H78" i="1"/>
  <c r="O78" i="1" s="1"/>
  <c r="F71" i="1"/>
  <c r="P71" i="1" s="1"/>
  <c r="H71" i="1"/>
  <c r="K69" i="1"/>
  <c r="G69" i="1"/>
  <c r="H65" i="1"/>
  <c r="H64" i="1"/>
  <c r="H62" i="1"/>
  <c r="O62" i="1" s="1"/>
  <c r="H55" i="1"/>
  <c r="K54" i="1"/>
  <c r="H51" i="1"/>
  <c r="H49" i="1"/>
  <c r="K48" i="1"/>
  <c r="H47" i="1"/>
  <c r="H45" i="1"/>
  <c r="H42" i="1"/>
  <c r="H39" i="1"/>
  <c r="K38" i="1"/>
  <c r="H35" i="1"/>
  <c r="H33" i="1"/>
  <c r="K32" i="1"/>
  <c r="H31" i="1"/>
  <c r="H29" i="1"/>
  <c r="K463" i="1"/>
  <c r="K462" i="1"/>
  <c r="K461" i="1"/>
  <c r="K459" i="1"/>
  <c r="K456" i="1"/>
  <c r="G456" i="1"/>
  <c r="G455" i="1"/>
  <c r="K454" i="1"/>
  <c r="K453" i="1"/>
  <c r="K449" i="1"/>
  <c r="K447" i="1"/>
  <c r="G444" i="1"/>
  <c r="G443" i="1"/>
  <c r="K442" i="1"/>
  <c r="K441" i="1"/>
  <c r="K439" i="1"/>
  <c r="F319" i="1"/>
  <c r="P319" i="1" s="1"/>
  <c r="H319" i="1"/>
  <c r="F317" i="1"/>
  <c r="H317" i="1"/>
  <c r="F316" i="1"/>
  <c r="O316" i="1" s="1"/>
  <c r="H316" i="1"/>
  <c r="F315" i="1"/>
  <c r="H315" i="1"/>
  <c r="F314" i="1"/>
  <c r="O314" i="1" s="1"/>
  <c r="H314" i="1"/>
  <c r="F313" i="1"/>
  <c r="H313" i="1"/>
  <c r="F307" i="1"/>
  <c r="H307" i="1"/>
  <c r="G463" i="1"/>
  <c r="O463" i="1" s="1"/>
  <c r="G462" i="1"/>
  <c r="G459" i="1"/>
  <c r="K457" i="1"/>
  <c r="K455" i="1"/>
  <c r="G454" i="1"/>
  <c r="G453" i="1"/>
  <c r="O453" i="1" s="1"/>
  <c r="K451" i="1"/>
  <c r="G449" i="1"/>
  <c r="G447" i="1"/>
  <c r="K445" i="1"/>
  <c r="K444" i="1"/>
  <c r="K443" i="1"/>
  <c r="G442" i="1"/>
  <c r="P442" i="1" s="1"/>
  <c r="H464" i="1"/>
  <c r="O464" i="1" s="1"/>
  <c r="H463" i="1"/>
  <c r="H462" i="1"/>
  <c r="O462" i="1" s="1"/>
  <c r="H461" i="1"/>
  <c r="H459" i="1"/>
  <c r="H457" i="1"/>
  <c r="H456" i="1"/>
  <c r="O456" i="1" s="1"/>
  <c r="H455" i="1"/>
  <c r="H454" i="1"/>
  <c r="O454" i="1" s="1"/>
  <c r="H453" i="1"/>
  <c r="H451" i="1"/>
  <c r="H449" i="1"/>
  <c r="H447" i="1"/>
  <c r="H445" i="1"/>
  <c r="H444" i="1"/>
  <c r="H443" i="1"/>
  <c r="H442" i="1"/>
  <c r="H441" i="1"/>
  <c r="H439" i="1"/>
  <c r="H437" i="1"/>
  <c r="H436" i="1"/>
  <c r="H435" i="1"/>
  <c r="H434" i="1"/>
  <c r="H433" i="1"/>
  <c r="H431" i="1"/>
  <c r="H429" i="1"/>
  <c r="H428" i="1"/>
  <c r="H427" i="1"/>
  <c r="H426" i="1"/>
  <c r="H425" i="1"/>
  <c r="H423" i="1"/>
  <c r="H421" i="1"/>
  <c r="H419" i="1"/>
  <c r="H417" i="1"/>
  <c r="H416" i="1"/>
  <c r="H415" i="1"/>
  <c r="H414" i="1"/>
  <c r="O414" i="1" s="1"/>
  <c r="H413" i="1"/>
  <c r="H411" i="1"/>
  <c r="H409" i="1"/>
  <c r="H408" i="1"/>
  <c r="O408" i="1" s="1"/>
  <c r="H407" i="1"/>
  <c r="H406" i="1"/>
  <c r="O406" i="1" s="1"/>
  <c r="H405" i="1"/>
  <c r="H403" i="1"/>
  <c r="H401" i="1"/>
  <c r="H400" i="1"/>
  <c r="H399" i="1"/>
  <c r="H398" i="1"/>
  <c r="O398" i="1" s="1"/>
  <c r="H397" i="1"/>
  <c r="H395" i="1"/>
  <c r="H393" i="1"/>
  <c r="H391" i="1"/>
  <c r="H389" i="1"/>
  <c r="H388" i="1"/>
  <c r="H387" i="1"/>
  <c r="H386" i="1"/>
  <c r="H385" i="1"/>
  <c r="H383" i="1"/>
  <c r="H381" i="1"/>
  <c r="H380" i="1"/>
  <c r="H379" i="1"/>
  <c r="H378" i="1"/>
  <c r="H377" i="1"/>
  <c r="H375" i="1"/>
  <c r="H373" i="1"/>
  <c r="H372" i="1"/>
  <c r="P372" i="1" s="1"/>
  <c r="H371" i="1"/>
  <c r="P371" i="1" s="1"/>
  <c r="H370" i="1"/>
  <c r="H369" i="1"/>
  <c r="H367" i="1"/>
  <c r="H365" i="1"/>
  <c r="H363" i="1"/>
  <c r="H361" i="1"/>
  <c r="H360" i="1"/>
  <c r="O360" i="1" s="1"/>
  <c r="H359" i="1"/>
  <c r="H358" i="1"/>
  <c r="H357" i="1"/>
  <c r="H355" i="1"/>
  <c r="H353" i="1"/>
  <c r="H352" i="1"/>
  <c r="H351" i="1"/>
  <c r="H350" i="1"/>
  <c r="H349" i="1"/>
  <c r="H347" i="1"/>
  <c r="H345" i="1"/>
  <c r="H344" i="1"/>
  <c r="O344" i="1" s="1"/>
  <c r="H343" i="1"/>
  <c r="H342" i="1"/>
  <c r="H341" i="1"/>
  <c r="H339" i="1"/>
  <c r="P339" i="1" s="1"/>
  <c r="H337" i="1"/>
  <c r="H335" i="1"/>
  <c r="H333" i="1"/>
  <c r="H332" i="1"/>
  <c r="H331" i="1"/>
  <c r="H330" i="1"/>
  <c r="H329" i="1"/>
  <c r="H327" i="1"/>
  <c r="H325" i="1"/>
  <c r="H324" i="1"/>
  <c r="H323" i="1"/>
  <c r="F322" i="1"/>
  <c r="O322" i="1" s="1"/>
  <c r="H322" i="1"/>
  <c r="F321" i="1"/>
  <c r="H321" i="1"/>
  <c r="F311" i="1"/>
  <c r="P311" i="1" s="1"/>
  <c r="H311" i="1"/>
  <c r="F309" i="1"/>
  <c r="H309" i="1"/>
  <c r="K307" i="1"/>
  <c r="G307" i="1"/>
  <c r="H305" i="1"/>
  <c r="H304" i="1"/>
  <c r="O304" i="1" s="1"/>
  <c r="H303" i="1"/>
  <c r="H302" i="1"/>
  <c r="O302" i="1" s="1"/>
  <c r="H301" i="1"/>
  <c r="H299" i="1"/>
  <c r="H297" i="1"/>
  <c r="H296" i="1"/>
  <c r="O296" i="1" s="1"/>
  <c r="H295" i="1"/>
  <c r="H294" i="1"/>
  <c r="O294" i="1" s="1"/>
  <c r="H293" i="1"/>
  <c r="H291" i="1"/>
  <c r="H289" i="1"/>
  <c r="H288" i="1"/>
  <c r="O288" i="1" s="1"/>
  <c r="K284" i="1"/>
  <c r="F282" i="1"/>
  <c r="O282" i="1" s="1"/>
  <c r="H282" i="1"/>
  <c r="F280" i="1"/>
  <c r="P280" i="1" s="1"/>
  <c r="H280" i="1"/>
  <c r="O280" i="1" s="1"/>
  <c r="K278" i="1"/>
  <c r="K272" i="1"/>
  <c r="F270" i="1"/>
  <c r="H270" i="1"/>
  <c r="O270" i="1" s="1"/>
  <c r="F264" i="1"/>
  <c r="P264" i="1" s="1"/>
  <c r="H264" i="1"/>
  <c r="O264" i="1" s="1"/>
  <c r="K262" i="1"/>
  <c r="K256" i="1"/>
  <c r="F254" i="1"/>
  <c r="H254" i="1"/>
  <c r="O254" i="1" s="1"/>
  <c r="F252" i="1"/>
  <c r="O252" i="1" s="1"/>
  <c r="H252" i="1"/>
  <c r="K250" i="1"/>
  <c r="P250" i="1" s="1"/>
  <c r="K244" i="1"/>
  <c r="F242" i="1"/>
  <c r="O242" i="1" s="1"/>
  <c r="H242" i="1"/>
  <c r="F236" i="1"/>
  <c r="O236" i="1" s="1"/>
  <c r="H236" i="1"/>
  <c r="K234" i="1"/>
  <c r="P234" i="1" s="1"/>
  <c r="F228" i="1"/>
  <c r="O228" i="1" s="1"/>
  <c r="H228" i="1"/>
  <c r="G228" i="1"/>
  <c r="J222" i="1"/>
  <c r="K222" i="1"/>
  <c r="J216" i="1"/>
  <c r="K216" i="1"/>
  <c r="J206" i="1"/>
  <c r="K206" i="1"/>
  <c r="J200" i="1"/>
  <c r="K200" i="1"/>
  <c r="F194" i="1"/>
  <c r="O194" i="1" s="1"/>
  <c r="H194" i="1"/>
  <c r="G194" i="1"/>
  <c r="F188" i="1"/>
  <c r="O188" i="1" s="1"/>
  <c r="H188" i="1"/>
  <c r="G188" i="1"/>
  <c r="F178" i="1"/>
  <c r="O178" i="1" s="1"/>
  <c r="H178" i="1"/>
  <c r="G178" i="1"/>
  <c r="F172" i="1"/>
  <c r="O172" i="1" s="1"/>
  <c r="H172" i="1"/>
  <c r="G172" i="1"/>
  <c r="J166" i="1"/>
  <c r="K166" i="1"/>
  <c r="J160" i="1"/>
  <c r="K160" i="1"/>
  <c r="J150" i="1"/>
  <c r="K150" i="1"/>
  <c r="J144" i="1"/>
  <c r="K144" i="1"/>
  <c r="F138" i="1"/>
  <c r="O138" i="1" s="1"/>
  <c r="H138" i="1"/>
  <c r="G138" i="1"/>
  <c r="F132" i="1"/>
  <c r="O132" i="1" s="1"/>
  <c r="H132" i="1"/>
  <c r="G132" i="1"/>
  <c r="F284" i="1"/>
  <c r="O284" i="1" s="1"/>
  <c r="H284" i="1"/>
  <c r="F278" i="1"/>
  <c r="H278" i="1"/>
  <c r="O278" i="1" s="1"/>
  <c r="F272" i="1"/>
  <c r="P272" i="1" s="1"/>
  <c r="H272" i="1"/>
  <c r="O272" i="1" s="1"/>
  <c r="F262" i="1"/>
  <c r="H262" i="1"/>
  <c r="O262" i="1" s="1"/>
  <c r="F256" i="1"/>
  <c r="P256" i="1" s="1"/>
  <c r="H256" i="1"/>
  <c r="O256" i="1" s="1"/>
  <c r="F250" i="1"/>
  <c r="O250" i="1" s="1"/>
  <c r="H250" i="1"/>
  <c r="F244" i="1"/>
  <c r="O244" i="1" s="1"/>
  <c r="H244" i="1"/>
  <c r="F234" i="1"/>
  <c r="O234" i="1" s="1"/>
  <c r="H234" i="1"/>
  <c r="J228" i="1"/>
  <c r="K228" i="1"/>
  <c r="F222" i="1"/>
  <c r="H222" i="1"/>
  <c r="G222" i="1"/>
  <c r="F216" i="1"/>
  <c r="P216" i="1" s="1"/>
  <c r="H216" i="1"/>
  <c r="O216" i="1" s="1"/>
  <c r="G216" i="1"/>
  <c r="F206" i="1"/>
  <c r="H206" i="1"/>
  <c r="G206" i="1"/>
  <c r="F200" i="1"/>
  <c r="P200" i="1" s="1"/>
  <c r="H200" i="1"/>
  <c r="O200" i="1" s="1"/>
  <c r="G200" i="1"/>
  <c r="J194" i="1"/>
  <c r="K194" i="1"/>
  <c r="J188" i="1"/>
  <c r="K188" i="1"/>
  <c r="J178" i="1"/>
  <c r="K178" i="1"/>
  <c r="J172" i="1"/>
  <c r="K172" i="1"/>
  <c r="F166" i="1"/>
  <c r="H166" i="1"/>
  <c r="G166" i="1"/>
  <c r="F160" i="1"/>
  <c r="P160" i="1" s="1"/>
  <c r="H160" i="1"/>
  <c r="O160" i="1" s="1"/>
  <c r="G160" i="1"/>
  <c r="F150" i="1"/>
  <c r="H150" i="1"/>
  <c r="G150" i="1"/>
  <c r="F144" i="1"/>
  <c r="P144" i="1" s="1"/>
  <c r="H144" i="1"/>
  <c r="O144" i="1" s="1"/>
  <c r="G144" i="1"/>
  <c r="J138" i="1"/>
  <c r="K138" i="1"/>
  <c r="J132" i="1"/>
  <c r="K132" i="1"/>
  <c r="F226" i="1"/>
  <c r="O226" i="1" s="1"/>
  <c r="H226" i="1"/>
  <c r="F224" i="1"/>
  <c r="P224" i="1" s="1"/>
  <c r="H224" i="1"/>
  <c r="O224" i="1" s="1"/>
  <c r="F214" i="1"/>
  <c r="H214" i="1"/>
  <c r="O214" i="1" s="1"/>
  <c r="F208" i="1"/>
  <c r="H208" i="1"/>
  <c r="O208" i="1" s="1"/>
  <c r="F198" i="1"/>
  <c r="H198" i="1"/>
  <c r="O198" i="1" s="1"/>
  <c r="F196" i="1"/>
  <c r="O196" i="1" s="1"/>
  <c r="H196" i="1"/>
  <c r="F186" i="1"/>
  <c r="O186" i="1" s="1"/>
  <c r="H186" i="1"/>
  <c r="F180" i="1"/>
  <c r="O180" i="1" s="1"/>
  <c r="H180" i="1"/>
  <c r="F170" i="1"/>
  <c r="O170" i="1" s="1"/>
  <c r="H170" i="1"/>
  <c r="F168" i="1"/>
  <c r="P168" i="1" s="1"/>
  <c r="H168" i="1"/>
  <c r="O168" i="1" s="1"/>
  <c r="F158" i="1"/>
  <c r="H158" i="1"/>
  <c r="O158" i="1" s="1"/>
  <c r="F152" i="1"/>
  <c r="P152" i="1" s="1"/>
  <c r="H152" i="1"/>
  <c r="F142" i="1"/>
  <c r="H142" i="1"/>
  <c r="F140" i="1"/>
  <c r="O140" i="1" s="1"/>
  <c r="H140" i="1"/>
  <c r="F130" i="1"/>
  <c r="O130" i="1" s="1"/>
  <c r="H130" i="1"/>
  <c r="F124" i="1"/>
  <c r="O124" i="1" s="1"/>
  <c r="H124" i="1"/>
  <c r="F115" i="1"/>
  <c r="H115" i="1"/>
  <c r="F113" i="1"/>
  <c r="H113" i="1"/>
  <c r="F103" i="1"/>
  <c r="P103" i="1" s="1"/>
  <c r="H103" i="1"/>
  <c r="F101" i="1"/>
  <c r="H101" i="1"/>
  <c r="F100" i="1"/>
  <c r="O100" i="1" s="1"/>
  <c r="H100" i="1"/>
  <c r="F99" i="1"/>
  <c r="H99" i="1"/>
  <c r="F98" i="1"/>
  <c r="O98" i="1" s="1"/>
  <c r="H98" i="1"/>
  <c r="F97" i="1"/>
  <c r="H97" i="1"/>
  <c r="F87" i="1"/>
  <c r="P87" i="1" s="1"/>
  <c r="H87" i="1"/>
  <c r="F85" i="1"/>
  <c r="H85" i="1"/>
  <c r="J74" i="1"/>
  <c r="K74" i="1"/>
  <c r="J68" i="1"/>
  <c r="K68" i="1"/>
  <c r="J58" i="1"/>
  <c r="K58" i="1"/>
  <c r="F56" i="1"/>
  <c r="P56" i="1" s="1"/>
  <c r="H56" i="1"/>
  <c r="G56" i="1"/>
  <c r="F46" i="1"/>
  <c r="H46" i="1"/>
  <c r="G46" i="1"/>
  <c r="F40" i="1"/>
  <c r="P40" i="1" s="1"/>
  <c r="H40" i="1"/>
  <c r="G40" i="1"/>
  <c r="F30" i="1"/>
  <c r="H30" i="1"/>
  <c r="G30" i="1"/>
  <c r="F123" i="1"/>
  <c r="H123" i="1"/>
  <c r="F121" i="1"/>
  <c r="H121" i="1"/>
  <c r="F120" i="1"/>
  <c r="P120" i="1" s="1"/>
  <c r="H120" i="1"/>
  <c r="O120" i="1" s="1"/>
  <c r="F119" i="1"/>
  <c r="P119" i="1" s="1"/>
  <c r="H119" i="1"/>
  <c r="F118" i="1"/>
  <c r="H118" i="1"/>
  <c r="F117" i="1"/>
  <c r="H117" i="1"/>
  <c r="K115" i="1"/>
  <c r="G115" i="1"/>
  <c r="K113" i="1"/>
  <c r="G113" i="1"/>
  <c r="F111" i="1"/>
  <c r="P111" i="1" s="1"/>
  <c r="H111" i="1"/>
  <c r="F109" i="1"/>
  <c r="H109" i="1"/>
  <c r="F108" i="1"/>
  <c r="O108" i="1" s="1"/>
  <c r="H108" i="1"/>
  <c r="F107" i="1"/>
  <c r="H107" i="1"/>
  <c r="F106" i="1"/>
  <c r="O106" i="1" s="1"/>
  <c r="H106" i="1"/>
  <c r="F105" i="1"/>
  <c r="H105" i="1"/>
  <c r="K103" i="1"/>
  <c r="G103" i="1"/>
  <c r="K101" i="1"/>
  <c r="G101" i="1"/>
  <c r="K100" i="1"/>
  <c r="G100" i="1"/>
  <c r="K99" i="1"/>
  <c r="G99" i="1"/>
  <c r="K98" i="1"/>
  <c r="G98" i="1"/>
  <c r="K97" i="1"/>
  <c r="G97" i="1"/>
  <c r="F95" i="1"/>
  <c r="P95" i="1" s="1"/>
  <c r="H95" i="1"/>
  <c r="F93" i="1"/>
  <c r="H93" i="1"/>
  <c r="F92" i="1"/>
  <c r="O92" i="1" s="1"/>
  <c r="H92" i="1"/>
  <c r="F91" i="1"/>
  <c r="H91" i="1"/>
  <c r="F90" i="1"/>
  <c r="O90" i="1" s="1"/>
  <c r="H90" i="1"/>
  <c r="F89" i="1"/>
  <c r="H89" i="1"/>
  <c r="K87" i="1"/>
  <c r="G87" i="1"/>
  <c r="K85" i="1"/>
  <c r="G85" i="1"/>
  <c r="F83" i="1"/>
  <c r="H83" i="1"/>
  <c r="F81" i="1"/>
  <c r="H81" i="1"/>
  <c r="F80" i="1"/>
  <c r="P80" i="1" s="1"/>
  <c r="H80" i="1"/>
  <c r="O80" i="1" s="1"/>
  <c r="F79" i="1"/>
  <c r="P79" i="1" s="1"/>
  <c r="H79" i="1"/>
  <c r="F74" i="1"/>
  <c r="O74" i="1" s="1"/>
  <c r="H74" i="1"/>
  <c r="G74" i="1"/>
  <c r="F68" i="1"/>
  <c r="O68" i="1" s="1"/>
  <c r="H68" i="1"/>
  <c r="G68" i="1"/>
  <c r="F58" i="1"/>
  <c r="O58" i="1" s="1"/>
  <c r="H58" i="1"/>
  <c r="G58" i="1"/>
  <c r="J56" i="1"/>
  <c r="K56" i="1"/>
  <c r="J46" i="1"/>
  <c r="K46" i="1"/>
  <c r="J40" i="1"/>
  <c r="K40" i="1"/>
  <c r="J30" i="1"/>
  <c r="K30" i="1"/>
  <c r="F76" i="1"/>
  <c r="O76" i="1" s="1"/>
  <c r="H76" i="1"/>
  <c r="F66" i="1"/>
  <c r="O66" i="1" s="1"/>
  <c r="H66" i="1"/>
  <c r="F60" i="1"/>
  <c r="O60" i="1" s="1"/>
  <c r="H60" i="1"/>
  <c r="F54" i="1"/>
  <c r="H54" i="1"/>
  <c r="O54" i="1" s="1"/>
  <c r="F48" i="1"/>
  <c r="P48" i="1" s="1"/>
  <c r="H48" i="1"/>
  <c r="O48" i="1" s="1"/>
  <c r="F38" i="1"/>
  <c r="H38" i="1"/>
  <c r="O38" i="1" s="1"/>
  <c r="F32" i="1"/>
  <c r="P32" i="1" s="1"/>
  <c r="H32" i="1"/>
  <c r="O32" i="1" s="1"/>
  <c r="O4" i="1"/>
  <c r="O3" i="1"/>
  <c r="J27" i="1"/>
  <c r="J22" i="1"/>
  <c r="J18" i="1"/>
  <c r="J14" i="1"/>
  <c r="J10" i="1"/>
  <c r="J6" i="1"/>
  <c r="K2" i="1"/>
  <c r="J25" i="1"/>
  <c r="J20" i="1"/>
  <c r="J16" i="1"/>
  <c r="J12" i="1"/>
  <c r="J8" i="1"/>
  <c r="J4" i="1"/>
  <c r="J28" i="1"/>
  <c r="J26" i="1"/>
  <c r="J24" i="1"/>
  <c r="J23" i="1"/>
  <c r="J21" i="1"/>
  <c r="J19" i="1"/>
  <c r="J17" i="1"/>
  <c r="J15" i="1"/>
  <c r="J13" i="1"/>
  <c r="J11" i="1"/>
  <c r="J9" i="1"/>
  <c r="J7" i="1"/>
  <c r="J5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J3" i="1"/>
  <c r="J2" i="1"/>
  <c r="K1" i="1"/>
  <c r="J1" i="1"/>
  <c r="G28" i="1"/>
  <c r="G27" i="1"/>
  <c r="G26" i="1"/>
  <c r="P26" i="1" s="1"/>
  <c r="G25" i="1"/>
  <c r="P25" i="1" s="1"/>
  <c r="G24" i="1"/>
  <c r="H28" i="1"/>
  <c r="P28" i="1" s="1"/>
  <c r="H27" i="1"/>
  <c r="P27" i="1" s="1"/>
  <c r="H26" i="1"/>
  <c r="H25" i="1"/>
  <c r="H24" i="1"/>
  <c r="O24" i="1" s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23" i="1"/>
  <c r="G22" i="1"/>
  <c r="G21" i="1"/>
  <c r="G20" i="1"/>
  <c r="G19" i="1"/>
  <c r="G18" i="1"/>
  <c r="G17" i="1"/>
  <c r="G16" i="1"/>
  <c r="H15" i="1"/>
  <c r="H14" i="1"/>
  <c r="O14" i="1" s="1"/>
  <c r="H13" i="1"/>
  <c r="H12" i="1"/>
  <c r="H11" i="1"/>
  <c r="P11" i="1" s="1"/>
  <c r="H10" i="1"/>
  <c r="H9" i="1"/>
  <c r="H8" i="1"/>
  <c r="H7" i="1"/>
  <c r="H6" i="1"/>
  <c r="M9" i="6" s="1"/>
  <c r="H5" i="1"/>
  <c r="H4" i="1"/>
  <c r="H3" i="1"/>
  <c r="M6" i="6" s="1"/>
  <c r="H2" i="1"/>
  <c r="M5" i="6" s="1"/>
  <c r="H23" i="1"/>
  <c r="H22" i="1"/>
  <c r="O22" i="1" s="1"/>
  <c r="H21" i="1"/>
  <c r="H20" i="1"/>
  <c r="H19" i="1"/>
  <c r="P19" i="1" s="1"/>
  <c r="H18" i="1"/>
  <c r="H17" i="1"/>
  <c r="H16" i="1"/>
  <c r="O16" i="1" s="1"/>
  <c r="H1" i="1"/>
  <c r="G1" i="1"/>
  <c r="I6" i="6" l="1"/>
  <c r="I8" i="6"/>
  <c r="I4" i="6"/>
  <c r="I5" i="6"/>
  <c r="M4" i="6"/>
  <c r="M7" i="6"/>
  <c r="I7" i="6"/>
  <c r="I9" i="6"/>
  <c r="M8" i="6"/>
  <c r="P107" i="1"/>
  <c r="P100" i="1"/>
  <c r="P115" i="1"/>
  <c r="P284" i="1"/>
  <c r="P419" i="1"/>
  <c r="P451" i="1"/>
  <c r="P459" i="1"/>
  <c r="P227" i="1"/>
  <c r="P235" i="1"/>
  <c r="P212" i="1"/>
  <c r="P219" i="1"/>
  <c r="P243" i="1"/>
  <c r="P364" i="1"/>
  <c r="P458" i="1"/>
  <c r="I9" i="4"/>
  <c r="M8" i="4"/>
  <c r="O6" i="1"/>
  <c r="I7" i="4"/>
  <c r="F6" i="3"/>
  <c r="F6" i="4"/>
  <c r="F7" i="3"/>
  <c r="O10" i="1"/>
  <c r="O64" i="1"/>
  <c r="O239" i="1"/>
  <c r="O390" i="1"/>
  <c r="O30" i="1"/>
  <c r="O46" i="1"/>
  <c r="O447" i="1"/>
  <c r="O69" i="1"/>
  <c r="O181" i="1"/>
  <c r="O375" i="1"/>
  <c r="O391" i="1"/>
  <c r="O421" i="1"/>
  <c r="O423" i="1"/>
  <c r="O437" i="1"/>
  <c r="O445" i="1"/>
  <c r="O47" i="1"/>
  <c r="O247" i="1"/>
  <c r="O255" i="1"/>
  <c r="O261" i="1"/>
  <c r="O263" i="1"/>
  <c r="O368" i="1"/>
  <c r="O141" i="1"/>
  <c r="O205" i="1"/>
  <c r="O207" i="1"/>
  <c r="O245" i="1"/>
  <c r="O165" i="1"/>
  <c r="O167" i="1"/>
  <c r="O175" i="1"/>
  <c r="O133" i="1"/>
  <c r="O223" i="1"/>
  <c r="O31" i="1"/>
  <c r="O455" i="1"/>
  <c r="O39" i="1"/>
  <c r="O21" i="1"/>
  <c r="O23" i="1"/>
  <c r="O5" i="1"/>
  <c r="O13" i="1"/>
  <c r="O15" i="1"/>
  <c r="O85" i="1"/>
  <c r="O87" i="1"/>
  <c r="O101" i="1"/>
  <c r="O103" i="1"/>
  <c r="O118" i="1"/>
  <c r="O40" i="1"/>
  <c r="O56" i="1"/>
  <c r="O142" i="1"/>
  <c r="O152" i="1"/>
  <c r="O150" i="1"/>
  <c r="O166" i="1"/>
  <c r="O206" i="1"/>
  <c r="O222" i="1"/>
  <c r="O342" i="1"/>
  <c r="O350" i="1"/>
  <c r="O352" i="1"/>
  <c r="O358" i="1"/>
  <c r="O400" i="1"/>
  <c r="O416" i="1"/>
  <c r="O134" i="1"/>
  <c r="O301" i="1"/>
  <c r="O303" i="1"/>
  <c r="O366" i="1"/>
  <c r="O373" i="1"/>
  <c r="O376" i="1"/>
  <c r="O382" i="1"/>
  <c r="O389" i="1"/>
  <c r="O392" i="1"/>
  <c r="O397" i="1"/>
  <c r="O399" i="1"/>
  <c r="O413" i="1"/>
  <c r="O415" i="1"/>
  <c r="O430" i="1"/>
  <c r="O461" i="1"/>
  <c r="O135" i="1"/>
  <c r="O143" i="1"/>
  <c r="O149" i="1"/>
  <c r="O151" i="1"/>
  <c r="O197" i="1"/>
  <c r="O285" i="1"/>
  <c r="O293" i="1"/>
  <c r="O295" i="1"/>
  <c r="O45" i="1"/>
  <c r="O157" i="1"/>
  <c r="O365" i="1"/>
  <c r="O367" i="1"/>
  <c r="O327" i="1"/>
  <c r="O381" i="1"/>
  <c r="O383" i="1"/>
  <c r="O429" i="1"/>
  <c r="O127" i="1"/>
  <c r="O29" i="1"/>
  <c r="O55" i="1"/>
  <c r="O215" i="1"/>
  <c r="O253" i="1"/>
  <c r="O271" i="1"/>
  <c r="O279" i="1"/>
  <c r="O287" i="1"/>
  <c r="O325" i="1"/>
  <c r="O229" i="1"/>
  <c r="O269" i="1"/>
  <c r="O277" i="1"/>
  <c r="O53" i="1"/>
  <c r="O117" i="1"/>
  <c r="O173" i="1"/>
  <c r="O213" i="1"/>
  <c r="O317" i="1"/>
  <c r="O335" i="1"/>
  <c r="O439" i="1"/>
  <c r="O159" i="1"/>
  <c r="O221" i="1"/>
  <c r="O93" i="1"/>
  <c r="O109" i="1"/>
  <c r="O237" i="1"/>
  <c r="O309" i="1"/>
  <c r="P323" i="1"/>
  <c r="P427" i="1"/>
  <c r="P435" i="1"/>
  <c r="P443" i="1"/>
  <c r="P315" i="1"/>
  <c r="P35" i="1"/>
  <c r="P171" i="1"/>
  <c r="P217" i="1"/>
  <c r="P300" i="1"/>
  <c r="P308" i="1"/>
  <c r="P356" i="1"/>
  <c r="P75" i="1"/>
  <c r="P211" i="1"/>
  <c r="P292" i="1"/>
  <c r="P193" i="1"/>
  <c r="P177" i="1"/>
  <c r="P185" i="1"/>
  <c r="F13" i="2"/>
  <c r="F13" i="3"/>
  <c r="F6" i="2"/>
  <c r="F12" i="2"/>
  <c r="P291" i="1"/>
  <c r="P299" i="1"/>
  <c r="P307" i="1"/>
  <c r="P316" i="1"/>
  <c r="P233" i="1"/>
  <c r="P340" i="1"/>
  <c r="P36" i="1"/>
  <c r="P259" i="1"/>
  <c r="P81" i="1"/>
  <c r="P452" i="1"/>
  <c r="P89" i="1"/>
  <c r="P153" i="1"/>
  <c r="P283" i="1"/>
  <c r="P8" i="1"/>
  <c r="O2" i="1"/>
  <c r="P83" i="1"/>
  <c r="P91" i="1"/>
  <c r="P108" i="1"/>
  <c r="P123" i="1"/>
  <c r="P99" i="1"/>
  <c r="P124" i="1"/>
  <c r="P140" i="1"/>
  <c r="P180" i="1"/>
  <c r="P196" i="1"/>
  <c r="P244" i="1"/>
  <c r="P252" i="1"/>
  <c r="P324" i="1"/>
  <c r="P332" i="1"/>
  <c r="P347" i="1"/>
  <c r="P363" i="1"/>
  <c r="P380" i="1"/>
  <c r="P388" i="1"/>
  <c r="P395" i="1"/>
  <c r="P403" i="1"/>
  <c r="P428" i="1"/>
  <c r="P436" i="1"/>
  <c r="P444" i="1"/>
  <c r="P147" i="1"/>
  <c r="P267" i="1"/>
  <c r="P321" i="1"/>
  <c r="P396" i="1"/>
  <c r="P260" i="1"/>
  <c r="P116" i="1"/>
  <c r="P313" i="1"/>
  <c r="P348" i="1"/>
  <c r="P460" i="1"/>
  <c r="P275" i="1"/>
  <c r="P404" i="1"/>
  <c r="P7" i="1"/>
  <c r="I9" i="3"/>
  <c r="P329" i="1"/>
  <c r="P385" i="1"/>
  <c r="P60" i="1"/>
  <c r="P76" i="1"/>
  <c r="P331" i="1"/>
  <c r="P387" i="1"/>
  <c r="P51" i="1"/>
  <c r="P148" i="1"/>
  <c r="P203" i="1"/>
  <c r="P67" i="1"/>
  <c r="P276" i="1"/>
  <c r="F4" i="2"/>
  <c r="F7" i="2"/>
  <c r="M5" i="2"/>
  <c r="F9" i="2"/>
  <c r="M9" i="2"/>
  <c r="M11" i="2"/>
  <c r="M11" i="3"/>
  <c r="M10" i="2"/>
  <c r="M10" i="3"/>
  <c r="I8" i="3"/>
  <c r="F8" i="2"/>
  <c r="P58" i="1"/>
  <c r="P74" i="1"/>
  <c r="P345" i="1"/>
  <c r="P17" i="1"/>
  <c r="P9" i="1"/>
  <c r="P68" i="1"/>
  <c r="P97" i="1"/>
  <c r="P98" i="1"/>
  <c r="P113" i="1"/>
  <c r="P236" i="1"/>
  <c r="P379" i="1"/>
  <c r="P449" i="1"/>
  <c r="P297" i="1"/>
  <c r="P330" i="1"/>
  <c r="P353" i="1"/>
  <c r="P409" i="1"/>
  <c r="P425" i="1"/>
  <c r="P114" i="1"/>
  <c r="P129" i="1"/>
  <c r="P258" i="1"/>
  <c r="P306" i="1"/>
  <c r="P43" i="1"/>
  <c r="P137" i="1"/>
  <c r="P154" i="1"/>
  <c r="P241" i="1"/>
  <c r="P265" i="1"/>
  <c r="P290" i="1"/>
  <c r="P426" i="1"/>
  <c r="P122" i="1"/>
  <c r="P209" i="1"/>
  <c r="P225" i="1"/>
  <c r="P249" i="1"/>
  <c r="P274" i="1"/>
  <c r="P410" i="1"/>
  <c r="P156" i="1"/>
  <c r="P164" i="1"/>
  <c r="P20" i="1"/>
  <c r="P12" i="1"/>
  <c r="P18" i="1"/>
  <c r="P10" i="1"/>
  <c r="P92" i="1"/>
  <c r="P208" i="1"/>
  <c r="P132" i="1"/>
  <c r="P138" i="1"/>
  <c r="P172" i="1"/>
  <c r="P178" i="1"/>
  <c r="P188" i="1"/>
  <c r="P194" i="1"/>
  <c r="P228" i="1"/>
  <c r="P355" i="1"/>
  <c r="P411" i="1"/>
  <c r="P84" i="1"/>
  <c r="P139" i="1"/>
  <c r="P204" i="1"/>
  <c r="P220" i="1"/>
  <c r="P337" i="1"/>
  <c r="P370" i="1"/>
  <c r="P393" i="1"/>
  <c r="P434" i="1"/>
  <c r="P65" i="1"/>
  <c r="P162" i="1"/>
  <c r="P210" i="1"/>
  <c r="P281" i="1"/>
  <c r="P305" i="1"/>
  <c r="P34" i="1"/>
  <c r="P82" i="1"/>
  <c r="P424" i="1"/>
  <c r="P49" i="1"/>
  <c r="P218" i="1"/>
  <c r="P289" i="1"/>
  <c r="P298" i="1"/>
  <c r="P361" i="1"/>
  <c r="P257" i="1"/>
  <c r="P266" i="1"/>
  <c r="P441" i="1"/>
  <c r="P145" i="1"/>
  <c r="P146" i="1"/>
  <c r="P433" i="1"/>
  <c r="P378" i="1"/>
  <c r="P377" i="1"/>
  <c r="P386" i="1"/>
  <c r="P457" i="1"/>
  <c r="P33" i="1"/>
  <c r="P201" i="1"/>
  <c r="P59" i="1"/>
  <c r="P369" i="1"/>
  <c r="P52" i="1"/>
  <c r="P401" i="1"/>
  <c r="P273" i="1"/>
  <c r="P41" i="1"/>
  <c r="P169" i="1"/>
  <c r="P4" i="1"/>
  <c r="P2" i="1"/>
  <c r="M6" i="2"/>
  <c r="P3" i="1"/>
  <c r="P1" i="1"/>
  <c r="M4" i="2"/>
  <c r="M8" i="2"/>
  <c r="M12" i="2"/>
  <c r="M7" i="2"/>
  <c r="M13" i="2"/>
  <c r="I6" i="2"/>
  <c r="I8" i="2"/>
  <c r="I10" i="2"/>
  <c r="I12" i="2"/>
  <c r="I5" i="2"/>
  <c r="I7" i="2"/>
  <c r="I9" i="2"/>
  <c r="I11" i="2"/>
  <c r="I13" i="2"/>
  <c r="I4" i="2"/>
  <c r="O8" i="1"/>
  <c r="O7" i="1"/>
  <c r="B12" i="1"/>
  <c r="C109" i="1"/>
  <c r="C241" i="1"/>
  <c r="C167" i="1"/>
  <c r="C185" i="1"/>
  <c r="C97" i="1"/>
  <c r="C291" i="1"/>
  <c r="B228" i="1"/>
  <c r="B97" i="1"/>
  <c r="C104" i="1"/>
  <c r="C391" i="1"/>
  <c r="B232" i="1"/>
  <c r="C270" i="1"/>
  <c r="C107" i="1"/>
  <c r="C267" i="1"/>
  <c r="C387" i="1"/>
  <c r="C249" i="1"/>
  <c r="B347" i="1"/>
  <c r="C311" i="1"/>
  <c r="B30" i="1"/>
  <c r="B304" i="1"/>
  <c r="B27" i="1"/>
  <c r="C199" i="1"/>
  <c r="B135" i="1"/>
  <c r="C197" i="1"/>
  <c r="B267" i="1"/>
  <c r="C53" i="1"/>
  <c r="B127" i="1"/>
  <c r="B247" i="1"/>
  <c r="B283" i="1"/>
  <c r="C226" i="1"/>
  <c r="C207" i="1"/>
  <c r="C11" i="1"/>
  <c r="C194" i="1"/>
  <c r="C41" i="1"/>
  <c r="C8" i="1"/>
  <c r="C205" i="1"/>
  <c r="B84" i="1"/>
  <c r="B359" i="1"/>
  <c r="C113" i="1"/>
  <c r="C321" i="1"/>
  <c r="B218" i="1"/>
  <c r="C244" i="1"/>
  <c r="C386" i="1"/>
  <c r="B292" i="1"/>
  <c r="C364" i="1"/>
  <c r="C390" i="1"/>
  <c r="B136" i="1"/>
  <c r="B205" i="1"/>
  <c r="B358" i="1"/>
  <c r="B346" i="1"/>
  <c r="B71" i="1"/>
  <c r="C357" i="1"/>
  <c r="B312" i="1"/>
  <c r="C125" i="1"/>
  <c r="B96" i="1"/>
  <c r="B10" i="1"/>
  <c r="C120" i="1"/>
  <c r="C254" i="1"/>
  <c r="C147" i="1"/>
  <c r="C322" i="1"/>
  <c r="C348" i="1"/>
  <c r="C50" i="1"/>
  <c r="C317" i="1"/>
  <c r="C121" i="1"/>
  <c r="C47" i="1"/>
  <c r="C86" i="1"/>
  <c r="C398" i="1"/>
  <c r="B329" i="1"/>
  <c r="B151" i="1"/>
  <c r="B394" i="1"/>
  <c r="B95" i="1"/>
  <c r="C39" i="1"/>
  <c r="C377" i="1"/>
  <c r="C265" i="1"/>
  <c r="B215" i="1"/>
  <c r="C333" i="1"/>
  <c r="C119" i="1"/>
  <c r="C330" i="1"/>
  <c r="B54" i="1"/>
  <c r="C303" i="1"/>
  <c r="B163" i="1"/>
  <c r="B145" i="1"/>
  <c r="C395" i="1"/>
  <c r="B153" i="1"/>
  <c r="C280" i="1"/>
  <c r="C56" i="1"/>
  <c r="B264" i="1"/>
  <c r="B69" i="1"/>
  <c r="C266" i="1"/>
  <c r="B8" i="1"/>
  <c r="C71" i="1"/>
  <c r="C373" i="1"/>
  <c r="C40" i="1"/>
  <c r="B154" i="1"/>
  <c r="C134" i="1"/>
  <c r="C114" i="1"/>
  <c r="B122" i="1"/>
  <c r="B7" i="1"/>
  <c r="C105" i="1"/>
  <c r="B115" i="1"/>
  <c r="C230" i="1"/>
  <c r="C397" i="1"/>
  <c r="C389" i="1"/>
  <c r="B345" i="1"/>
  <c r="B109" i="1"/>
  <c r="B301" i="1"/>
  <c r="B294" i="1"/>
  <c r="C153" i="1"/>
  <c r="C310" i="1"/>
  <c r="C92" i="1"/>
  <c r="C210" i="1"/>
  <c r="B259" i="1"/>
  <c r="C290" i="1"/>
  <c r="B244" i="1"/>
  <c r="B385" i="1"/>
  <c r="B298" i="1"/>
  <c r="C399" i="1"/>
  <c r="C157" i="1"/>
  <c r="B200" i="1"/>
  <c r="C101" i="1"/>
  <c r="B80" i="1"/>
  <c r="C115" i="1"/>
  <c r="C126" i="1"/>
  <c r="C281" i="1"/>
  <c r="C174" i="1"/>
  <c r="C206" i="1"/>
  <c r="C2" i="1"/>
  <c r="C182" i="1"/>
  <c r="C74" i="1"/>
  <c r="B85" i="1"/>
  <c r="B179" i="1"/>
  <c r="C43" i="1"/>
  <c r="B77" i="1"/>
  <c r="C314" i="1"/>
  <c r="C103" i="1"/>
  <c r="C286" i="1"/>
  <c r="B86" i="1"/>
  <c r="B89" i="1"/>
  <c r="B241" i="1"/>
  <c r="C26" i="1"/>
  <c r="C62" i="1"/>
  <c r="C319" i="1"/>
  <c r="C212" i="1"/>
  <c r="B45" i="1"/>
  <c r="B222" i="1"/>
  <c r="C220" i="1"/>
  <c r="C181" i="1"/>
  <c r="C28" i="1"/>
  <c r="B44" i="1"/>
  <c r="B261" i="1"/>
  <c r="B82" i="1"/>
  <c r="C396" i="1"/>
  <c r="C152" i="1"/>
  <c r="C18" i="1"/>
  <c r="C204" i="1"/>
  <c r="C370" i="1"/>
  <c r="C224" i="1"/>
  <c r="B14" i="1"/>
  <c r="B57" i="1"/>
  <c r="B87" i="1"/>
  <c r="B357" i="1"/>
  <c r="C80" i="1"/>
  <c r="C219" i="1"/>
  <c r="C16" i="1"/>
  <c r="B199" i="1"/>
  <c r="C122" i="1"/>
  <c r="B227" i="1"/>
  <c r="C213" i="1"/>
  <c r="C208" i="1"/>
  <c r="B193" i="1"/>
  <c r="C234" i="1"/>
  <c r="C52" i="1"/>
  <c r="B368" i="1"/>
  <c r="B111" i="1"/>
  <c r="C17" i="1"/>
  <c r="B384" i="1"/>
  <c r="C253" i="1"/>
  <c r="B296" i="1"/>
  <c r="B142" i="1"/>
  <c r="B165" i="1"/>
  <c r="B107" i="1"/>
  <c r="C245" i="1"/>
  <c r="B4" i="1"/>
  <c r="B369" i="1"/>
  <c r="C30" i="1"/>
  <c r="C367" i="1"/>
  <c r="C298" i="1"/>
  <c r="B272" i="1"/>
  <c r="C128" i="1"/>
  <c r="B223" i="1"/>
  <c r="B245" i="1"/>
  <c r="B2" i="1"/>
  <c r="B335" i="1"/>
  <c r="B68" i="1"/>
  <c r="C320" i="1"/>
  <c r="C262" i="1"/>
  <c r="B279" i="1"/>
  <c r="B316" i="1"/>
  <c r="C138" i="1"/>
  <c r="C32" i="1"/>
  <c r="B3" i="1"/>
  <c r="C116" i="1"/>
  <c r="B191" i="1"/>
  <c r="C329" i="1"/>
  <c r="C250" i="1"/>
  <c r="C179" i="1"/>
  <c r="C309" i="1"/>
  <c r="B266" i="1"/>
  <c r="C79" i="1"/>
  <c r="C82" i="1"/>
  <c r="C201" i="1"/>
  <c r="B229" i="1"/>
  <c r="C67" i="1"/>
  <c r="C81" i="1"/>
  <c r="B60" i="1"/>
  <c r="B366" i="1"/>
  <c r="B40" i="1"/>
  <c r="B313" i="1"/>
  <c r="B177" i="1"/>
  <c r="B184" i="1"/>
  <c r="C77" i="1"/>
  <c r="C272" i="1"/>
  <c r="C84" i="1"/>
  <c r="B343" i="1"/>
  <c r="C293" i="1"/>
  <c r="B217" i="1"/>
  <c r="B119" i="1"/>
  <c r="C216" i="1"/>
  <c r="B377" i="1"/>
  <c r="B391" i="1"/>
  <c r="C21" i="1"/>
  <c r="B64" i="1"/>
  <c r="B390" i="1"/>
  <c r="B375" i="1"/>
  <c r="B351" i="1"/>
  <c r="B11" i="1"/>
  <c r="B287" i="1"/>
  <c r="B352" i="1"/>
  <c r="C7" i="1"/>
  <c r="B143" i="1"/>
  <c r="C299" i="1"/>
  <c r="C163" i="1"/>
  <c r="C243" i="1"/>
  <c r="B235" i="1"/>
  <c r="B46" i="1"/>
  <c r="B183" i="1"/>
  <c r="C288" i="1"/>
  <c r="B134" i="1"/>
  <c r="C274" i="1"/>
  <c r="B138" i="1"/>
  <c r="B171" i="1"/>
  <c r="C312" i="1"/>
  <c r="C25" i="1"/>
  <c r="B26" i="1"/>
  <c r="B102" i="1"/>
  <c r="B240" i="1"/>
  <c r="C318" i="1"/>
  <c r="B185" i="1"/>
  <c r="B120" i="1"/>
  <c r="B323" i="1"/>
  <c r="C302" i="1"/>
  <c r="B36" i="1"/>
  <c r="B181" i="1"/>
  <c r="C36" i="1"/>
  <c r="C23" i="1"/>
  <c r="C144" i="1"/>
  <c r="C260" i="1"/>
  <c r="C175" i="1"/>
  <c r="C240" i="1"/>
  <c r="C195" i="1"/>
  <c r="B15" i="1"/>
  <c r="B5" i="1"/>
  <c r="C362" i="1"/>
  <c r="C256" i="1"/>
  <c r="C106" i="1"/>
  <c r="B378" i="1"/>
  <c r="C94" i="1"/>
  <c r="C10" i="1"/>
  <c r="C165" i="1"/>
  <c r="C215" i="1"/>
  <c r="C335" i="1"/>
  <c r="C93" i="1"/>
  <c r="C346" i="1"/>
  <c r="B302" i="1"/>
  <c r="B354" i="1"/>
  <c r="C306" i="1"/>
  <c r="B293" i="1"/>
  <c r="B265" i="1"/>
  <c r="B328" i="1"/>
  <c r="C150" i="1"/>
  <c r="C85" i="1"/>
  <c r="C276" i="1"/>
  <c r="C238" i="1"/>
  <c r="B290" i="1"/>
  <c r="C331" i="1"/>
  <c r="B1" i="1"/>
  <c r="C190" i="1"/>
  <c r="B340" i="1"/>
  <c r="B6" i="1"/>
  <c r="C394" i="1"/>
  <c r="C46" i="1"/>
  <c r="C246" i="1"/>
  <c r="B220" i="1"/>
  <c r="B167" i="1"/>
  <c r="C170" i="1"/>
  <c r="B395" i="1"/>
  <c r="B88" i="1"/>
  <c r="C268" i="1"/>
  <c r="C133" i="1"/>
  <c r="B269" i="1"/>
  <c r="C327" i="1"/>
  <c r="C301" i="1"/>
  <c r="C57" i="1"/>
  <c r="C31" i="1"/>
  <c r="C12" i="1"/>
  <c r="C148" i="1"/>
  <c r="C325" i="1"/>
  <c r="C275" i="1"/>
  <c r="B101" i="1"/>
  <c r="B194" i="1"/>
  <c r="B141" i="1"/>
  <c r="B382" i="1"/>
  <c r="C89" i="1"/>
  <c r="B155" i="1"/>
  <c r="C73" i="1"/>
  <c r="C111" i="1"/>
  <c r="B72" i="1"/>
  <c r="B170" i="1"/>
  <c r="C171" i="1"/>
  <c r="C127" i="1"/>
  <c r="B360" i="1"/>
  <c r="B189" i="1"/>
  <c r="B161" i="1"/>
  <c r="B387" i="1"/>
  <c r="B150" i="1"/>
  <c r="C263" i="1"/>
  <c r="B133" i="1"/>
  <c r="B50" i="1"/>
  <c r="B175" i="1"/>
  <c r="B103" i="1"/>
  <c r="C96" i="1"/>
  <c r="C38" i="1"/>
  <c r="C252" i="1"/>
  <c r="C372" i="1"/>
  <c r="C124" i="1"/>
  <c r="C294" i="1"/>
  <c r="B212" i="1"/>
  <c r="B25" i="1"/>
  <c r="B362" i="1"/>
  <c r="B288" i="1"/>
  <c r="B234" i="1"/>
  <c r="B303" i="1"/>
  <c r="C255" i="1"/>
  <c r="B258" i="1"/>
  <c r="B249" i="1"/>
  <c r="B62" i="1"/>
  <c r="C203" i="1"/>
  <c r="B285" i="1"/>
  <c r="B305" i="1"/>
  <c r="C155" i="1"/>
  <c r="B219" i="1"/>
  <c r="C232" i="1"/>
  <c r="C358" i="1"/>
  <c r="B166" i="1"/>
  <c r="B344" i="1"/>
  <c r="C75" i="1"/>
  <c r="C160" i="1"/>
  <c r="C59" i="1"/>
  <c r="B114" i="1"/>
  <c r="B158" i="1"/>
  <c r="B76" i="1"/>
  <c r="B270" i="1"/>
  <c r="B63" i="1"/>
  <c r="B152" i="1"/>
  <c r="B58" i="1"/>
  <c r="B213" i="1"/>
  <c r="C295" i="1"/>
  <c r="B180" i="1"/>
  <c r="C63" i="1"/>
  <c r="B342" i="1"/>
  <c r="C341" i="1"/>
  <c r="C259" i="1"/>
  <c r="B225" i="1"/>
  <c r="B99" i="1"/>
  <c r="C5" i="1"/>
  <c r="B398" i="1"/>
  <c r="B140" i="1"/>
  <c r="C177" i="1"/>
  <c r="B78" i="1"/>
  <c r="C217" i="1"/>
  <c r="B124" i="1"/>
  <c r="C376" i="1"/>
  <c r="B389" i="1"/>
  <c r="C68" i="1"/>
  <c r="C324" i="1"/>
  <c r="B92" i="1"/>
  <c r="C359" i="1"/>
  <c r="C132" i="1"/>
  <c r="C156" i="1"/>
  <c r="C130" i="1"/>
  <c r="C164" i="1"/>
  <c r="C300" i="1"/>
  <c r="C236" i="1"/>
  <c r="C248" i="1"/>
  <c r="C139" i="1"/>
  <c r="C196" i="1"/>
  <c r="C342" i="1"/>
  <c r="C315" i="1"/>
  <c r="B353" i="1"/>
  <c r="B392" i="1"/>
  <c r="B19" i="1"/>
  <c r="C151" i="1"/>
  <c r="C285" i="1"/>
  <c r="B254" i="1"/>
  <c r="B116" i="1"/>
  <c r="B318" i="1"/>
  <c r="C355" i="1"/>
  <c r="C233" i="1"/>
  <c r="B22" i="1"/>
  <c r="B260" i="1"/>
  <c r="C1" i="1"/>
  <c r="C42" i="1"/>
  <c r="C169" i="1"/>
  <c r="B206" i="1"/>
  <c r="C58" i="1"/>
  <c r="C375" i="1"/>
  <c r="B105" i="1"/>
  <c r="C379" i="1"/>
  <c r="B371" i="1"/>
  <c r="B400" i="1"/>
  <c r="B144" i="1"/>
  <c r="C61" i="1"/>
  <c r="C183" i="1"/>
  <c r="B289" i="1"/>
  <c r="B56" i="1"/>
  <c r="B75" i="1"/>
  <c r="C289" i="1"/>
  <c r="C90" i="1"/>
  <c r="C27" i="1"/>
  <c r="C49" i="1"/>
  <c r="B146" i="1"/>
  <c r="B139" i="1"/>
  <c r="B308" i="1"/>
  <c r="C136" i="1"/>
  <c r="B21" i="1"/>
  <c r="B73" i="1"/>
  <c r="B91" i="1"/>
  <c r="C282" i="1"/>
  <c r="C388" i="1"/>
  <c r="C227" i="1"/>
  <c r="B242" i="1"/>
  <c r="C343" i="1"/>
  <c r="B333" i="1"/>
  <c r="C304" i="1"/>
  <c r="C211" i="1"/>
  <c r="B239" i="1"/>
  <c r="B128" i="1"/>
  <c r="C200" i="1"/>
  <c r="C176" i="1"/>
  <c r="B188" i="1"/>
  <c r="B374" i="1"/>
  <c r="C117" i="1"/>
  <c r="C296" i="1"/>
  <c r="B236" i="1"/>
  <c r="B83" i="1"/>
  <c r="B281" i="1"/>
  <c r="B79" i="1"/>
  <c r="C149" i="1"/>
  <c r="B299" i="1"/>
  <c r="B53" i="1"/>
  <c r="C326" i="1"/>
  <c r="B59" i="1"/>
  <c r="B341" i="1"/>
  <c r="B51" i="1"/>
  <c r="B33" i="1"/>
  <c r="B365" i="1"/>
  <c r="C400" i="1"/>
  <c r="C65" i="1"/>
  <c r="B263" i="1"/>
  <c r="C141" i="1"/>
  <c r="B61" i="1"/>
  <c r="B356" i="1"/>
  <c r="C33" i="1"/>
  <c r="C264" i="1"/>
  <c r="B363" i="1"/>
  <c r="B280" i="1"/>
  <c r="C308" i="1"/>
  <c r="B273" i="1"/>
  <c r="B198" i="1"/>
  <c r="B70" i="1"/>
  <c r="B164" i="1"/>
  <c r="C178" i="1"/>
  <c r="B67" i="1"/>
  <c r="B48" i="1"/>
  <c r="B55" i="1"/>
  <c r="C347" i="1"/>
  <c r="C143" i="1"/>
  <c r="C356" i="1"/>
  <c r="B204" i="1"/>
  <c r="C278" i="1"/>
  <c r="B162" i="1"/>
  <c r="B130" i="1"/>
  <c r="B311" i="1"/>
  <c r="C102" i="1"/>
  <c r="C214" i="1"/>
  <c r="B350" i="1"/>
  <c r="B113" i="1"/>
  <c r="C283" i="1"/>
  <c r="B388" i="1"/>
  <c r="C235" i="1"/>
  <c r="B16" i="1"/>
  <c r="B379" i="1"/>
  <c r="B203" i="1"/>
  <c r="B246" i="1"/>
  <c r="C37" i="1"/>
  <c r="C70" i="1"/>
  <c r="B98" i="1"/>
  <c r="C186" i="1"/>
  <c r="C273" i="1"/>
  <c r="B18" i="1"/>
  <c r="C172" i="1"/>
  <c r="C222" i="1"/>
  <c r="C344" i="1"/>
  <c r="C332" i="1"/>
  <c r="C64" i="1"/>
  <c r="C365" i="1"/>
  <c r="C45" i="1"/>
  <c r="C187" i="1"/>
  <c r="B399" i="1"/>
  <c r="B321" i="1"/>
  <c r="C363" i="1"/>
  <c r="C228" i="1"/>
  <c r="B196" i="1"/>
  <c r="C72" i="1"/>
  <c r="B172" i="1"/>
  <c r="C221" i="1"/>
  <c r="B336" i="1"/>
  <c r="B275" i="1"/>
  <c r="C239" i="1"/>
  <c r="B47" i="1"/>
  <c r="B156" i="1"/>
  <c r="B380" i="1"/>
  <c r="B325" i="1"/>
  <c r="C393" i="1"/>
  <c r="C385" i="1"/>
  <c r="B210" i="1"/>
  <c r="B383" i="1"/>
  <c r="B291" i="1"/>
  <c r="C158" i="1"/>
  <c r="C20" i="1"/>
  <c r="B338" i="1"/>
  <c r="B94" i="1"/>
  <c r="B364" i="1"/>
  <c r="B324" i="1"/>
  <c r="B284" i="1"/>
  <c r="C287" i="1"/>
  <c r="B186" i="1"/>
  <c r="C142" i="1"/>
  <c r="B376" i="1"/>
  <c r="C54" i="1"/>
  <c r="C350" i="1"/>
  <c r="C378" i="1"/>
  <c r="C35" i="1"/>
  <c r="B216" i="1"/>
  <c r="C146" i="1"/>
  <c r="B211" i="1"/>
  <c r="C135" i="1"/>
  <c r="C34" i="1"/>
  <c r="C338" i="1"/>
  <c r="C159" i="1"/>
  <c r="B38" i="1"/>
  <c r="C242" i="1"/>
  <c r="C271" i="1"/>
  <c r="C15" i="1"/>
  <c r="C352" i="1"/>
  <c r="C98" i="1"/>
  <c r="C173" i="1"/>
  <c r="C380" i="1"/>
  <c r="C337" i="1"/>
  <c r="B319" i="1"/>
  <c r="B361" i="1"/>
  <c r="B274" i="1"/>
  <c r="C305" i="1"/>
  <c r="C60" i="1"/>
  <c r="B253" i="1"/>
  <c r="C257" i="1"/>
  <c r="B310" i="1"/>
  <c r="C383" i="1"/>
  <c r="B252" i="1"/>
  <c r="C336" i="1"/>
  <c r="B349" i="1"/>
  <c r="C313" i="1"/>
  <c r="B34" i="1"/>
  <c r="C339" i="1"/>
  <c r="C351" i="1"/>
  <c r="C108" i="1"/>
  <c r="B386" i="1"/>
  <c r="C237" i="1"/>
  <c r="C22" i="1"/>
  <c r="B397" i="1"/>
  <c r="C184" i="1"/>
  <c r="B278" i="1"/>
  <c r="B306" i="1"/>
  <c r="C88" i="1"/>
  <c r="B149" i="1"/>
  <c r="C382" i="1"/>
  <c r="B331" i="1"/>
  <c r="B231" i="1"/>
  <c r="C154" i="1"/>
  <c r="C192" i="1"/>
  <c r="B317" i="1"/>
  <c r="B100" i="1"/>
  <c r="B348" i="1"/>
  <c r="B248" i="1"/>
  <c r="C277" i="1"/>
  <c r="B367" i="1"/>
  <c r="B286" i="1"/>
  <c r="C345" i="1"/>
  <c r="B29" i="1"/>
  <c r="B104" i="1"/>
  <c r="C371" i="1"/>
  <c r="B66" i="1"/>
  <c r="C140" i="1"/>
  <c r="B207" i="1"/>
  <c r="C112" i="1"/>
  <c r="C188" i="1"/>
  <c r="C166" i="1"/>
  <c r="B106" i="1"/>
  <c r="B13" i="1"/>
  <c r="B41" i="1"/>
  <c r="B238" i="1"/>
  <c r="B121" i="1"/>
  <c r="C328" i="1"/>
  <c r="C202" i="1"/>
  <c r="B208" i="1"/>
  <c r="C55" i="1"/>
  <c r="B268" i="1"/>
  <c r="B373" i="1"/>
  <c r="C13" i="1"/>
  <c r="C225" i="1"/>
  <c r="B20" i="1"/>
  <c r="B202" i="1"/>
  <c r="C161" i="1"/>
  <c r="B251" i="1"/>
  <c r="C51" i="1"/>
  <c r="C76" i="1"/>
  <c r="C218" i="1"/>
  <c r="B24" i="1"/>
  <c r="C29" i="1"/>
  <c r="B209" i="1"/>
  <c r="C209" i="1"/>
  <c r="B276" i="1"/>
  <c r="B173" i="1"/>
  <c r="C48" i="1"/>
  <c r="C99" i="1"/>
  <c r="B337" i="1"/>
  <c r="C261" i="1"/>
  <c r="C340" i="1"/>
  <c r="B37" i="1"/>
  <c r="C251" i="1"/>
  <c r="B43" i="1"/>
  <c r="C118" i="1"/>
  <c r="C91" i="1"/>
  <c r="B187" i="1"/>
  <c r="C9" i="1"/>
  <c r="C366" i="1"/>
  <c r="B224" i="1"/>
  <c r="B39" i="1"/>
  <c r="B157" i="1"/>
  <c r="B28" i="1"/>
  <c r="B110" i="1"/>
  <c r="B297" i="1"/>
  <c r="B334" i="1"/>
  <c r="C78" i="1"/>
  <c r="B159" i="1"/>
  <c r="C229" i="1"/>
  <c r="C66" i="1"/>
  <c r="C392" i="1"/>
  <c r="B339" i="1"/>
  <c r="C361" i="1"/>
  <c r="C292" i="1"/>
  <c r="B262" i="1"/>
  <c r="B125" i="1"/>
  <c r="C269" i="1"/>
  <c r="B381" i="1"/>
  <c r="B52" i="1"/>
  <c r="C316" i="1"/>
  <c r="B23" i="1"/>
  <c r="C87" i="1"/>
  <c r="B117" i="1"/>
  <c r="B129" i="1"/>
  <c r="C19" i="1"/>
  <c r="B300" i="1"/>
  <c r="B192" i="1"/>
  <c r="C123" i="1"/>
  <c r="B201" i="1"/>
  <c r="C191" i="1"/>
  <c r="B271" i="1"/>
  <c r="C110" i="1"/>
  <c r="C381" i="1"/>
  <c r="C14" i="1"/>
  <c r="C137" i="1"/>
  <c r="B74" i="1"/>
  <c r="B118" i="1"/>
  <c r="C4" i="1"/>
  <c r="B230" i="1"/>
  <c r="B31" i="1"/>
  <c r="C198" i="1"/>
  <c r="C3" i="1"/>
  <c r="B327" i="1"/>
  <c r="C6" i="1"/>
  <c r="B243" i="1"/>
  <c r="C384" i="1"/>
  <c r="B126" i="1"/>
  <c r="B332" i="1"/>
  <c r="C162" i="1"/>
  <c r="B35" i="1"/>
  <c r="B131" i="1"/>
  <c r="C95" i="1"/>
  <c r="B17" i="1"/>
  <c r="C284" i="1"/>
  <c r="C354" i="1"/>
  <c r="C145" i="1"/>
  <c r="C353" i="1"/>
  <c r="B108" i="1"/>
  <c r="B9" i="1"/>
  <c r="B112" i="1"/>
  <c r="B81" i="1"/>
  <c r="C44" i="1"/>
  <c r="B195" i="1"/>
  <c r="B137" i="1"/>
  <c r="C307" i="1"/>
  <c r="C83" i="1"/>
  <c r="B370" i="1"/>
  <c r="B256" i="1"/>
  <c r="B250" i="1"/>
  <c r="B320" i="1"/>
  <c r="B178" i="1"/>
  <c r="B42" i="1"/>
  <c r="B393" i="1"/>
  <c r="B282" i="1"/>
  <c r="B309" i="1"/>
  <c r="B147" i="1"/>
  <c r="B132" i="1"/>
  <c r="C368" i="1"/>
  <c r="B168" i="1"/>
  <c r="C231" i="1"/>
  <c r="C258" i="1"/>
  <c r="C334" i="1"/>
  <c r="B330" i="1"/>
  <c r="B182" i="1"/>
  <c r="C131" i="1"/>
  <c r="C279" i="1"/>
  <c r="C323" i="1"/>
  <c r="B90" i="1"/>
  <c r="B233" i="1"/>
  <c r="B237" i="1"/>
  <c r="B174" i="1"/>
  <c r="C247" i="1"/>
  <c r="B372" i="1"/>
  <c r="C369" i="1"/>
  <c r="C223" i="1"/>
  <c r="B190" i="1"/>
  <c r="C69" i="1"/>
  <c r="C168" i="1"/>
  <c r="B322" i="1"/>
  <c r="B326" i="1"/>
  <c r="C297" i="1"/>
  <c r="B226" i="1"/>
  <c r="C100" i="1"/>
  <c r="B214" i="1"/>
  <c r="C193" i="1"/>
  <c r="C360" i="1"/>
  <c r="B396" i="1"/>
  <c r="B148" i="1"/>
  <c r="C24" i="1"/>
  <c r="B307" i="1"/>
  <c r="B295" i="1"/>
  <c r="C374" i="1"/>
  <c r="B221" i="1"/>
  <c r="B315" i="1"/>
  <c r="B49" i="1"/>
  <c r="C129" i="1"/>
  <c r="B257" i="1"/>
  <c r="B65" i="1"/>
  <c r="B255" i="1"/>
  <c r="B176" i="1"/>
  <c r="C180" i="1"/>
  <c r="B169" i="1"/>
  <c r="B314" i="1"/>
  <c r="B277" i="1"/>
  <c r="B355" i="1"/>
  <c r="C349" i="1"/>
  <c r="C189" i="1"/>
  <c r="B123" i="1"/>
  <c r="B93" i="1"/>
  <c r="B197" i="1"/>
  <c r="B160" i="1"/>
  <c r="B32" i="1"/>
  <c r="O21" i="2" l="1"/>
  <c r="O21" i="6" s="1"/>
  <c r="C28" i="2"/>
  <c r="C28" i="3"/>
  <c r="C20" i="4"/>
  <c r="C20" i="6"/>
  <c r="C20" i="2"/>
  <c r="C20" i="3"/>
  <c r="C25" i="6"/>
  <c r="C25" i="4"/>
  <c r="C25" i="3"/>
  <c r="C25" i="2"/>
  <c r="O26" i="2"/>
  <c r="C21" i="2"/>
  <c r="C21" i="3"/>
  <c r="C21" i="4"/>
  <c r="C21" i="6"/>
  <c r="C17" i="3"/>
  <c r="C17" i="2"/>
  <c r="C17" i="6"/>
  <c r="C17" i="4"/>
  <c r="C26" i="2"/>
  <c r="C26" i="3"/>
  <c r="O19" i="2"/>
  <c r="O19" i="6" s="1"/>
  <c r="O17" i="2"/>
  <c r="O17" i="6" s="1"/>
  <c r="C18" i="3"/>
  <c r="C18" i="2"/>
  <c r="C18" i="6"/>
  <c r="C18" i="4"/>
  <c r="O24" i="2"/>
  <c r="O24" i="6" s="1"/>
  <c r="C19" i="3"/>
  <c r="C19" i="2"/>
  <c r="C19" i="4"/>
  <c r="C19" i="6"/>
  <c r="C22" i="2"/>
  <c r="C22" i="3"/>
  <c r="C22" i="4"/>
  <c r="C22" i="6"/>
  <c r="O28" i="2"/>
  <c r="O20" i="2"/>
  <c r="O20" i="6" s="1"/>
  <c r="C23" i="3"/>
  <c r="C23" i="2"/>
  <c r="C23" i="4"/>
  <c r="C23" i="6"/>
  <c r="O22" i="2"/>
  <c r="O22" i="6" s="1"/>
  <c r="O18" i="2"/>
  <c r="O18" i="6" s="1"/>
  <c r="O27" i="2"/>
  <c r="O25" i="2"/>
  <c r="O25" i="6" s="1"/>
  <c r="O23" i="2"/>
  <c r="O23" i="6" s="1"/>
  <c r="C24" i="3"/>
  <c r="C24" i="2"/>
  <c r="C24" i="6"/>
  <c r="C24" i="4"/>
  <c r="C27" i="2"/>
  <c r="C27" i="3"/>
</calcChain>
</file>

<file path=xl/sharedStrings.xml><?xml version="1.0" encoding="utf-8"?>
<sst xmlns="http://schemas.openxmlformats.org/spreadsheetml/2006/main" count="299" uniqueCount="34">
  <si>
    <t>Radius</t>
  </si>
  <si>
    <t>Durchmesser</t>
  </si>
  <si>
    <t>Volumen</t>
  </si>
  <si>
    <t>Oberfläche</t>
  </si>
  <si>
    <t xml:space="preserve"> mm</t>
  </si>
  <si>
    <t xml:space="preserve"> cm</t>
  </si>
  <si>
    <t xml:space="preserve">Eine kugelförmige Figur </t>
  </si>
  <si>
    <t xml:space="preserve">Ein Ball </t>
  </si>
  <si>
    <t xml:space="preserve">Eine Holzkugel </t>
  </si>
  <si>
    <t xml:space="preserve">Eine Kugel </t>
  </si>
  <si>
    <t xml:space="preserve">Eine Stahlkugel </t>
  </si>
  <si>
    <t xml:space="preserve">Eine Plastikkugel </t>
  </si>
  <si>
    <t xml:space="preserve">Eine Glasmurmel </t>
  </si>
  <si>
    <t xml:space="preserve">Eine Glaskugel </t>
  </si>
  <si>
    <t xml:space="preserve">Eine Steinkugel </t>
  </si>
  <si>
    <t>Serie</t>
  </si>
  <si>
    <t>Name:</t>
  </si>
  <si>
    <t>Satzaufgaben:</t>
  </si>
  <si>
    <t>Du kannst Strecken, Flächen und Volumen an Pyramiden, Kegeln und Kugeln berechnen.</t>
  </si>
  <si>
    <t>MA.2.A.3.j</t>
  </si>
  <si>
    <t xml:space="preserve"> dm</t>
  </si>
  <si>
    <t xml:space="preserve"> m</t>
  </si>
  <si>
    <t>. Wie gross ist der Radius?</t>
  </si>
  <si>
    <t>. Wie gross ist der Durchmesser?</t>
  </si>
  <si>
    <t>Lernziel (Kompetenz)</t>
  </si>
  <si>
    <t>Formel für V:</t>
  </si>
  <si>
    <t>Formel für O:</t>
  </si>
  <si>
    <t>Formel für r: (Aus Volumen)</t>
  </si>
  <si>
    <t>Formel für r: (Aus Oberfl.)</t>
  </si>
  <si>
    <t>Punkte:</t>
  </si>
  <si>
    <t xml:space="preserve">       /15</t>
  </si>
  <si>
    <t>Note:</t>
  </si>
  <si>
    <t>je 1 Pt:</t>
  </si>
  <si>
    <t>je 0,5 Pte: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</si>
</sst>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6" fillId="5" borderId="0" xfId="0" applyFont="1" applyFill="1" applyAlignment="1">
      <alignment vertical="top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5" borderId="0" xfId="0" applyFont="1" applyFill="1" applyAlignment="1" applyProtection="1">
      <alignment vertical="top"/>
    </xf>
    <xf numFmtId="0" fontId="0" fillId="0" borderId="0" xfId="0" applyAlignment="1" applyProtection="1">
      <alignment vertical="top"/>
    </xf>
    <xf numFmtId="0" fontId="6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0" fillId="0" borderId="0" xfId="0" applyProtection="1"/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5" borderId="0" xfId="0" applyFill="1" applyAlignment="1">
      <alignment horizontal="left" vertical="top" wrapText="1"/>
    </xf>
    <xf numFmtId="0" fontId="7" fillId="0" borderId="2" xfId="0" applyFont="1" applyBorder="1" applyAlignment="1">
      <alignment horizontal="right" vertical="top"/>
    </xf>
    <xf numFmtId="0" fontId="6" fillId="0" borderId="0" xfId="0" applyFont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7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right" vertical="top"/>
      <protection locked="0"/>
    </xf>
    <xf numFmtId="0" fontId="7" fillId="0" borderId="5" xfId="0" applyFont="1" applyBorder="1" applyAlignment="1" applyProtection="1">
      <alignment horizontal="right" vertical="top"/>
      <protection locked="0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top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left" vertical="center"/>
    </xf>
    <xf numFmtId="0" fontId="0" fillId="6" borderId="1" xfId="0" applyFill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/>
    </xf>
    <xf numFmtId="0" fontId="0" fillId="5" borderId="0" xfId="0" applyFill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right" vertical="top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4" borderId="0" xfId="0" applyFont="1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right" vertical="top"/>
    </xf>
    <xf numFmtId="0" fontId="5" fillId="3" borderId="0" xfId="0" applyFont="1" applyFill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228601</xdr:colOff>
      <xdr:row>28</xdr:row>
      <xdr:rowOff>28574</xdr:rowOff>
    </xdr:from>
    <xdr:to>
      <xdr:col>16</xdr:col>
      <xdr:colOff>310023</xdr:colOff>
      <xdr:row>31</xdr:row>
      <xdr:rowOff>190499</xdr:rowOff>
    </xdr:to>
    <xdr:pic>
      <xdr:nvPicPr>
        <xdr:cNvPr id="2" name="Grafik 1" descr="Bildergebnis für kug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1" y="8553449"/>
          <a:ext cx="1338722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B1:U38"/>
  <sheetViews>
    <sheetView showGridLines="0" showRowColHeaders="0" showZeros="0" tabSelected="1" showOutlineSymbols="0" zoomScaleNormal="100" workbookViewId="0">
      <selection activeCell="I1" sqref="I1:L1"/>
    </sheetView>
  </sheetViews>
  <sheetFormatPr baseColWidth="10" defaultColWidth="4.85546875" defaultRowHeight="15" x14ac:dyDescent="0.25"/>
  <cols>
    <col min="1" max="1" width="4.85546875" style="2"/>
    <col min="2" max="2" width="4.85546875" style="5"/>
    <col min="3" max="14" width="4.85546875" style="2"/>
    <col min="15" max="16" width="7" style="2" customWidth="1"/>
    <col min="17" max="16384" width="4.85546875" style="2"/>
  </cols>
  <sheetData>
    <row r="1" spans="2:17" s="3" customFormat="1" x14ac:dyDescent="0.25">
      <c r="B1" s="5"/>
      <c r="G1" s="45" t="s">
        <v>16</v>
      </c>
      <c r="H1" s="45"/>
      <c r="I1" s="46"/>
      <c r="J1" s="46"/>
      <c r="K1" s="46"/>
      <c r="L1" s="46"/>
      <c r="M1" s="47" t="s">
        <v>15</v>
      </c>
      <c r="N1" s="47"/>
      <c r="O1" s="12">
        <v>3</v>
      </c>
    </row>
    <row r="2" spans="2:17" ht="6" customHeight="1" x14ac:dyDescent="0.25"/>
    <row r="3" spans="2:17" s="4" customFormat="1" ht="12.75" x14ac:dyDescent="0.25">
      <c r="B3" s="10"/>
      <c r="C3" s="48" t="s">
        <v>0</v>
      </c>
      <c r="D3" s="48"/>
      <c r="E3" s="48"/>
      <c r="F3" s="48" t="s">
        <v>1</v>
      </c>
      <c r="G3" s="48"/>
      <c r="H3" s="48"/>
      <c r="I3" s="49" t="s">
        <v>2</v>
      </c>
      <c r="J3" s="49"/>
      <c r="K3" s="49"/>
      <c r="L3" s="49"/>
      <c r="M3" s="49" t="s">
        <v>3</v>
      </c>
      <c r="N3" s="49"/>
      <c r="O3" s="49"/>
      <c r="P3" s="32" t="s">
        <v>25</v>
      </c>
      <c r="Q3" s="33"/>
    </row>
    <row r="4" spans="2:17" ht="23.25" customHeight="1" x14ac:dyDescent="0.25">
      <c r="B4" s="9" t="str">
        <f>CONCATENATE($O$1,".1")</f>
        <v>3.1</v>
      </c>
      <c r="C4" s="43" t="str">
        <f ca="1">CONCATENATE(Daten!E1,Daten!I1)</f>
        <v>56.7 m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6"/>
      <c r="Q4" s="6"/>
    </row>
    <row r="5" spans="2:17" ht="23.25" customHeight="1" x14ac:dyDescent="0.25">
      <c r="B5" s="9" t="str">
        <f>CONCATENATE($O$1,".2")</f>
        <v>3.2</v>
      </c>
      <c r="C5" s="43" t="str">
        <f ca="1">CONCATENATE(Daten!E2,Daten!I2)</f>
        <v>37.7 m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6"/>
      <c r="Q5" s="6"/>
    </row>
    <row r="6" spans="2:17" ht="23.25" customHeight="1" x14ac:dyDescent="0.25">
      <c r="B6" s="9" t="str">
        <f>CONCATENATE($O$1,".3")</f>
        <v>3.3</v>
      </c>
      <c r="C6" s="43"/>
      <c r="D6" s="43"/>
      <c r="E6" s="43"/>
      <c r="F6" s="43" t="str">
        <f ca="1">CONCATENATE(Daten!F3,Daten!I3)</f>
        <v>159.6 cm</v>
      </c>
      <c r="G6" s="43"/>
      <c r="H6" s="43"/>
      <c r="I6" s="43"/>
      <c r="J6" s="43"/>
      <c r="K6" s="43"/>
      <c r="L6" s="43"/>
      <c r="M6" s="43"/>
      <c r="N6" s="43"/>
      <c r="O6" s="43"/>
      <c r="P6" s="32" t="s">
        <v>26</v>
      </c>
      <c r="Q6" s="33"/>
    </row>
    <row r="7" spans="2:17" ht="23.25" customHeight="1" x14ac:dyDescent="0.25">
      <c r="B7" s="9" t="str">
        <f>CONCATENATE($O$1,".4")</f>
        <v>3.4</v>
      </c>
      <c r="C7" s="43"/>
      <c r="D7" s="43"/>
      <c r="E7" s="43"/>
      <c r="F7" s="43" t="str">
        <f ca="1">CONCATENATE(Daten!F4,Daten!I4)</f>
        <v>63.4 cm</v>
      </c>
      <c r="G7" s="43"/>
      <c r="H7" s="43"/>
      <c r="I7" s="43"/>
      <c r="J7" s="43"/>
      <c r="K7" s="43"/>
      <c r="L7" s="43"/>
      <c r="M7" s="43"/>
      <c r="N7" s="43"/>
      <c r="O7" s="43"/>
    </row>
    <row r="8" spans="2:17" ht="23.25" customHeight="1" x14ac:dyDescent="0.25">
      <c r="B8" s="9" t="str">
        <f>CONCATENATE($O$1,".5")</f>
        <v>3.5</v>
      </c>
      <c r="C8" s="43"/>
      <c r="D8" s="43"/>
      <c r="E8" s="43"/>
      <c r="F8" s="43"/>
      <c r="G8" s="43"/>
      <c r="H8" s="43"/>
      <c r="I8" s="43" t="str">
        <f ca="1">CONCATENATE(TRUNC(Daten!G5,3),Daten!K5)</f>
        <v>1875309.331 dm³</v>
      </c>
      <c r="J8" s="43"/>
      <c r="K8" s="43"/>
      <c r="L8" s="43"/>
      <c r="M8" s="43"/>
      <c r="N8" s="43"/>
      <c r="O8" s="43"/>
    </row>
    <row r="9" spans="2:17" ht="23.25" customHeight="1" x14ac:dyDescent="0.25">
      <c r="B9" s="9" t="str">
        <f>CONCATENATE($O$1,".6")</f>
        <v>3.6</v>
      </c>
      <c r="C9" s="43"/>
      <c r="D9" s="43"/>
      <c r="E9" s="43"/>
      <c r="F9" s="43"/>
      <c r="G9" s="43"/>
      <c r="H9" s="43"/>
      <c r="I9" s="43" t="str">
        <f ca="1">CONCATENATE(TRUNC(Daten!G6,3),Daten!K6)</f>
        <v>11249.494 cm³</v>
      </c>
      <c r="J9" s="43"/>
      <c r="K9" s="43"/>
      <c r="L9" s="43"/>
      <c r="M9" s="43"/>
      <c r="N9" s="43"/>
      <c r="O9" s="43"/>
      <c r="P9" s="34" t="s">
        <v>27</v>
      </c>
      <c r="Q9" s="35"/>
    </row>
    <row r="10" spans="2:17" ht="23.25" customHeight="1" x14ac:dyDescent="0.25">
      <c r="B10" s="9" t="str">
        <f>CONCATENATE($O$1,".7")</f>
        <v>3.7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 t="str">
        <f ca="1">CONCATENATE(TRUNC(Daten!H7,2),Daten!J7)</f>
        <v>19905.63 mm²</v>
      </c>
      <c r="N10" s="43"/>
      <c r="O10" s="43"/>
    </row>
    <row r="11" spans="2:17" ht="23.25" customHeight="1" x14ac:dyDescent="0.25">
      <c r="B11" s="9" t="str">
        <f>CONCATENATE($O$1,".8")</f>
        <v>3.8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 t="str">
        <f ca="1">CONCATENATE(TRUNC(Daten!H8,2),Daten!J8)</f>
        <v>995.38 dm²</v>
      </c>
      <c r="N11" s="43"/>
      <c r="O11" s="43"/>
    </row>
    <row r="12" spans="2:17" ht="23.25" customHeight="1" x14ac:dyDescent="0.25">
      <c r="B12" s="9" t="str">
        <f>CONCATENATE($O$1,".9")</f>
        <v>3.9</v>
      </c>
      <c r="C12" s="43" t="str">
        <f ca="1">CONCATENATE(Daten!E9,Daten!I9)</f>
        <v>19.2 mm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36" t="s">
        <v>28</v>
      </c>
      <c r="Q12" s="37"/>
    </row>
    <row r="13" spans="2:17" ht="23.25" customHeight="1" x14ac:dyDescent="0.25">
      <c r="B13" s="9" t="str">
        <f>CONCATENATE($O$1,".10")</f>
        <v>3.10</v>
      </c>
      <c r="C13" s="43"/>
      <c r="D13" s="43"/>
      <c r="E13" s="43"/>
      <c r="F13" s="43" t="str">
        <f ca="1">CONCATENATE(Daten!F10,Daten!I10)</f>
        <v>76.4 m</v>
      </c>
      <c r="G13" s="43"/>
      <c r="H13" s="43"/>
      <c r="I13" s="43"/>
      <c r="J13" s="43"/>
      <c r="K13" s="43"/>
      <c r="L13" s="43"/>
      <c r="M13" s="43"/>
      <c r="N13" s="43"/>
      <c r="O13" s="43"/>
    </row>
    <row r="14" spans="2:17" x14ac:dyDescent="0.25"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2:17" x14ac:dyDescent="0.25">
      <c r="B15" s="41" t="s">
        <v>17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2:17" ht="6" customHeight="1" x14ac:dyDescent="0.25"/>
    <row r="17" spans="2:17" s="8" customFormat="1" ht="30.75" customHeight="1" x14ac:dyDescent="0.25">
      <c r="B17" s="11" t="str">
        <f>CONCATENATE($O$1,". A")</f>
        <v>3. A</v>
      </c>
      <c r="C17" s="38" t="str">
        <f ca="1">Daten!B20</f>
        <v>Eine Holzkugel hat einen Durchmesser von 97.4 m. Wie gross ist das Volumen?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39"/>
      <c r="Q17" s="39"/>
    </row>
    <row r="18" spans="2:17" s="8" customFormat="1" ht="30.75" customHeight="1" x14ac:dyDescent="0.25">
      <c r="B18" s="11" t="str">
        <f>CONCATENATE($O$1,". B")</f>
        <v>3. B</v>
      </c>
      <c r="C18" s="38" t="str">
        <f ca="1">Daten!B21</f>
        <v>Eine Steinkugel hat einen Radius von 25.3 mm. Wie gross ist das Volumen?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39"/>
      <c r="Q18" s="39"/>
    </row>
    <row r="19" spans="2:17" s="8" customFormat="1" ht="30.75" customHeight="1" x14ac:dyDescent="0.25">
      <c r="B19" s="11" t="str">
        <f>CONCATENATE($O$1,". C")</f>
        <v>3. C</v>
      </c>
      <c r="C19" s="38" t="str">
        <f ca="1">Daten!B22</f>
        <v>Eine Glaskugel hat einen Durchmesser von 108.6 cm. Wie gross ist das Volumen?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39"/>
      <c r="Q19" s="39"/>
    </row>
    <row r="20" spans="2:17" s="8" customFormat="1" ht="30.75" customHeight="1" x14ac:dyDescent="0.25">
      <c r="B20" s="11" t="str">
        <f>CONCATENATE($O$1,". D")</f>
        <v>3. D</v>
      </c>
      <c r="C20" s="38" t="str">
        <f ca="1">Daten!B23</f>
        <v>Eine Glasmurmel hat ein Volumen von 788047.644 mm³. Wie gross ist der Radius?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39"/>
      <c r="Q20" s="39"/>
    </row>
    <row r="21" spans="2:17" s="8" customFormat="1" ht="30.75" customHeight="1" x14ac:dyDescent="0.25">
      <c r="B21" s="11" t="str">
        <f>CONCATENATE($O$1,". E")</f>
        <v>3. E</v>
      </c>
      <c r="C21" s="38" t="str">
        <f ca="1">Daten!B24</f>
        <v>Eine Holzkugel hat einen Radius von 62.7 dm. Wie gross ist die Oberfläche?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39"/>
      <c r="Q21" s="39"/>
    </row>
    <row r="22" spans="2:17" s="8" customFormat="1" ht="30.75" customHeight="1" x14ac:dyDescent="0.25">
      <c r="B22" s="11" t="str">
        <f>CONCATENATE($O$1,". F")</f>
        <v>3. F</v>
      </c>
      <c r="C22" s="38" t="str">
        <f ca="1">Daten!B25</f>
        <v>Eine Glaskugel hat ein Volumen von 369120.905 mm³. Wie gross ist der Radius?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39"/>
      <c r="Q22" s="39"/>
    </row>
    <row r="23" spans="2:17" s="8" customFormat="1" ht="30.75" customHeight="1" x14ac:dyDescent="0.25">
      <c r="B23" s="11" t="str">
        <f>CONCATENATE($O$1,". G")</f>
        <v>3. G</v>
      </c>
      <c r="C23" s="38" t="str">
        <f ca="1">Daten!B26</f>
        <v>Eine Glasmurmel hat einen Radius von 74.4 dm. Wie gross ist die Oberfläche?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39"/>
      <c r="Q23" s="39"/>
    </row>
    <row r="24" spans="2:17" s="8" customFormat="1" ht="30.75" customHeight="1" x14ac:dyDescent="0.25">
      <c r="B24" s="11" t="str">
        <f>CONCATENATE($O$1,". H")</f>
        <v>3. H</v>
      </c>
      <c r="C24" s="38" t="str">
        <f ca="1">Daten!B27</f>
        <v>Ein Ball hat einen Durchmesser von 31 m. Wie gross ist die Oberfläche?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39"/>
      <c r="Q24" s="39"/>
    </row>
    <row r="25" spans="2:17" s="8" customFormat="1" ht="30.75" customHeight="1" x14ac:dyDescent="0.25">
      <c r="B25" s="11" t="str">
        <f>CONCATENATE($O$1,". J")</f>
        <v>3. J</v>
      </c>
      <c r="C25" s="38" t="str">
        <f ca="1">Daten!B28</f>
        <v>Eine Steinkugel hat ein Volumen von 1767145.867 cm³. Wie gross ist der Durchmesser?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39"/>
      <c r="Q25" s="39"/>
    </row>
    <row r="26" spans="2:17" s="8" customFormat="1" ht="30.75" customHeight="1" x14ac:dyDescent="0.25">
      <c r="B26" s="11" t="str">
        <f>CONCATENATE($O$1,". K")</f>
        <v>3. K</v>
      </c>
      <c r="C26" s="38" t="str">
        <f ca="1">Daten!B29</f>
        <v>Eine kugelförmige Figur hat eine Oberfläche von 824.47 cm². Wie gross ist der Radius?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39"/>
      <c r="Q26" s="39"/>
    </row>
    <row r="27" spans="2:17" s="8" customFormat="1" ht="30.75" customHeight="1" x14ac:dyDescent="0.25">
      <c r="B27" s="11" t="str">
        <f>CONCATENATE($O$1,". L")</f>
        <v>3. L</v>
      </c>
      <c r="C27" s="38" t="str">
        <f ca="1">Daten!B30</f>
        <v>Eine Steinkugel hat einen Durchmesser von 114.6 cm. Wie gross ist die Oberfläche?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39"/>
      <c r="Q27" s="39"/>
    </row>
    <row r="28" spans="2:17" s="8" customFormat="1" ht="30.75" customHeight="1" x14ac:dyDescent="0.25">
      <c r="B28" s="11" t="str">
        <f>CONCATENATE($O$1,". M")</f>
        <v>3. M</v>
      </c>
      <c r="C28" s="38" t="str">
        <f ca="1">Daten!B31</f>
        <v>Ein Ball hat einen Radius von 5.3 dm. Wie gross ist die Oberfläche?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39"/>
      <c r="Q28" s="39"/>
    </row>
    <row r="32" spans="2:17" x14ac:dyDescent="0.25">
      <c r="B32" s="40" t="s">
        <v>24</v>
      </c>
      <c r="C32" s="40"/>
      <c r="D32" s="40"/>
      <c r="E32" s="40"/>
    </row>
    <row r="33" spans="2:21" x14ac:dyDescent="0.25">
      <c r="B33" s="41" t="s">
        <v>19</v>
      </c>
      <c r="C33" s="41"/>
      <c r="D33" s="42" t="s">
        <v>18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8" spans="2:21" x14ac:dyDescent="0.25">
      <c r="U38"/>
    </row>
  </sheetData>
  <sheetProtection sheet="1" objects="1" scenarios="1" selectLockedCells="1"/>
  <mergeCells count="83">
    <mergeCell ref="G1:H1"/>
    <mergeCell ref="I1:L1"/>
    <mergeCell ref="M1:N1"/>
    <mergeCell ref="C3:E3"/>
    <mergeCell ref="F3:H3"/>
    <mergeCell ref="I3:L3"/>
    <mergeCell ref="M3:O3"/>
    <mergeCell ref="C4:E4"/>
    <mergeCell ref="F4:H4"/>
    <mergeCell ref="I4:L4"/>
    <mergeCell ref="M4:O4"/>
    <mergeCell ref="C5:E5"/>
    <mergeCell ref="F5:H5"/>
    <mergeCell ref="I5:L5"/>
    <mergeCell ref="M5:O5"/>
    <mergeCell ref="C6:E6"/>
    <mergeCell ref="F6:H6"/>
    <mergeCell ref="I6:L6"/>
    <mergeCell ref="M6:O6"/>
    <mergeCell ref="C7:E7"/>
    <mergeCell ref="F7:H7"/>
    <mergeCell ref="I7:L7"/>
    <mergeCell ref="M7:O7"/>
    <mergeCell ref="C8:E8"/>
    <mergeCell ref="F8:H8"/>
    <mergeCell ref="I8:L8"/>
    <mergeCell ref="M8:O8"/>
    <mergeCell ref="C9:E9"/>
    <mergeCell ref="F9:H9"/>
    <mergeCell ref="I9:L9"/>
    <mergeCell ref="M9:O9"/>
    <mergeCell ref="C10:E10"/>
    <mergeCell ref="F10:H10"/>
    <mergeCell ref="I10:L10"/>
    <mergeCell ref="M10:O10"/>
    <mergeCell ref="C11:E11"/>
    <mergeCell ref="F11:H11"/>
    <mergeCell ref="I11:L11"/>
    <mergeCell ref="M11:O11"/>
    <mergeCell ref="C17:N17"/>
    <mergeCell ref="O17:Q17"/>
    <mergeCell ref="C12:E12"/>
    <mergeCell ref="F12:H12"/>
    <mergeCell ref="I12:L12"/>
    <mergeCell ref="M12:O12"/>
    <mergeCell ref="C13:E13"/>
    <mergeCell ref="F13:H13"/>
    <mergeCell ref="I13:L13"/>
    <mergeCell ref="M13:O13"/>
    <mergeCell ref="C14:E14"/>
    <mergeCell ref="F14:H14"/>
    <mergeCell ref="I14:K14"/>
    <mergeCell ref="L14:N14"/>
    <mergeCell ref="B15:Q15"/>
    <mergeCell ref="C23:N23"/>
    <mergeCell ref="O23:Q23"/>
    <mergeCell ref="C18:N18"/>
    <mergeCell ref="O18:Q18"/>
    <mergeCell ref="C19:N19"/>
    <mergeCell ref="O19:Q19"/>
    <mergeCell ref="C20:N20"/>
    <mergeCell ref="O20:Q20"/>
    <mergeCell ref="C28:N28"/>
    <mergeCell ref="O28:Q28"/>
    <mergeCell ref="B32:E32"/>
    <mergeCell ref="B33:C33"/>
    <mergeCell ref="D33:Q33"/>
    <mergeCell ref="P3:Q3"/>
    <mergeCell ref="P6:Q6"/>
    <mergeCell ref="P9:Q9"/>
    <mergeCell ref="P12:Q12"/>
    <mergeCell ref="C27:N27"/>
    <mergeCell ref="O27:Q27"/>
    <mergeCell ref="C24:N24"/>
    <mergeCell ref="O24:Q24"/>
    <mergeCell ref="C25:N25"/>
    <mergeCell ref="O25:Q25"/>
    <mergeCell ref="C26:N26"/>
    <mergeCell ref="O26:Q26"/>
    <mergeCell ref="C21:N21"/>
    <mergeCell ref="O21:Q21"/>
    <mergeCell ref="C22:N22"/>
    <mergeCell ref="O22:Q22"/>
  </mergeCells>
  <pageMargins left="0.7" right="0.7" top="0.78740157499999996" bottom="0.78740157499999996" header="0.3" footer="0.3"/>
  <pageSetup paperSize="9" orientation="portrait" r:id="rId1"/>
  <headerFooter>
    <oddHeader>&amp;L&amp;"-,Fett"&amp;12Die Kugel&amp;11
&amp;10Berechnungen</oddHeader>
    <oddFooter>&amp;L&amp;"-,Fett Kursiv"&amp;9Franz Feldmann&amp;"-,Kursiv" - www.e13.ch&amp;R&amp;G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B1:Q33"/>
  <sheetViews>
    <sheetView showGridLines="0" showRowColHeaders="0" showZeros="0" showOutlineSymbols="0" zoomScaleNormal="100" workbookViewId="0">
      <selection activeCell="C28" sqref="C28:N28"/>
    </sheetView>
  </sheetViews>
  <sheetFormatPr baseColWidth="10" defaultColWidth="4.85546875" defaultRowHeight="15" x14ac:dyDescent="0.25"/>
  <cols>
    <col min="1" max="1" width="4.85546875" style="2"/>
    <col min="2" max="2" width="4.85546875" style="5"/>
    <col min="3" max="14" width="4.85546875" style="2"/>
    <col min="15" max="16" width="7" style="2" customWidth="1"/>
    <col min="17" max="16384" width="4.85546875" style="2"/>
  </cols>
  <sheetData>
    <row r="1" spans="2:17" s="3" customFormat="1" x14ac:dyDescent="0.25">
      <c r="B1" s="5"/>
      <c r="G1" s="45" t="s">
        <v>16</v>
      </c>
      <c r="H1" s="45"/>
      <c r="I1" s="45">
        <f>AB!I1</f>
        <v>0</v>
      </c>
      <c r="J1" s="45"/>
      <c r="K1" s="45"/>
      <c r="L1" s="45"/>
      <c r="M1" s="47" t="s">
        <v>15</v>
      </c>
      <c r="N1" s="47"/>
      <c r="O1" s="7">
        <f>AB!O1</f>
        <v>3</v>
      </c>
    </row>
    <row r="2" spans="2:17" ht="6" customHeight="1" x14ac:dyDescent="0.25"/>
    <row r="3" spans="2:17" s="4" customFormat="1" ht="12.75" x14ac:dyDescent="0.25">
      <c r="B3" s="10"/>
      <c r="C3" s="48" t="s">
        <v>0</v>
      </c>
      <c r="D3" s="48"/>
      <c r="E3" s="48"/>
      <c r="F3" s="48" t="s">
        <v>1</v>
      </c>
      <c r="G3" s="48"/>
      <c r="H3" s="48"/>
      <c r="I3" s="49" t="s">
        <v>2</v>
      </c>
      <c r="J3" s="49"/>
      <c r="K3" s="49"/>
      <c r="L3" s="49"/>
      <c r="M3" s="49" t="s">
        <v>3</v>
      </c>
      <c r="N3" s="49"/>
      <c r="O3" s="49"/>
    </row>
    <row r="4" spans="2:17" ht="23.25" customHeight="1" x14ac:dyDescent="0.25">
      <c r="B4" s="9" t="str">
        <f>CONCATENATE($O$1,".1")</f>
        <v>3.1</v>
      </c>
      <c r="C4" s="43" t="str">
        <f ca="1">CONCATENATE(Daten!E1,Daten!I1)</f>
        <v>56.7 m</v>
      </c>
      <c r="D4" s="43"/>
      <c r="E4" s="43"/>
      <c r="F4" s="51" t="str">
        <f ca="1">CONCATENATE(Daten!F1,Daten!I1)</f>
        <v>113.4 m</v>
      </c>
      <c r="G4" s="51"/>
      <c r="H4" s="51"/>
      <c r="I4" s="51" t="str">
        <f ca="1">CONCATENATE(TRUNC(Daten!G1,3),Daten!K1)</f>
        <v>763550.535 m³</v>
      </c>
      <c r="J4" s="51"/>
      <c r="K4" s="51"/>
      <c r="L4" s="51"/>
      <c r="M4" s="51" t="str">
        <f ca="1">CONCATENATE(TRUNC(Daten!H1,2),Daten!J1)</f>
        <v>40399.49 m²</v>
      </c>
      <c r="N4" s="51"/>
      <c r="O4" s="51"/>
    </row>
    <row r="5" spans="2:17" ht="23.25" customHeight="1" x14ac:dyDescent="0.25">
      <c r="B5" s="9" t="str">
        <f>CONCATENATE($O$1,".2")</f>
        <v>3.2</v>
      </c>
      <c r="C5" s="43" t="str">
        <f ca="1">CONCATENATE(Daten!E2,Daten!I2)</f>
        <v>37.7 m</v>
      </c>
      <c r="D5" s="43"/>
      <c r="E5" s="43"/>
      <c r="F5" s="51" t="str">
        <f ca="1">CONCATENATE(Daten!F2,Daten!I2)</f>
        <v>75.4 m</v>
      </c>
      <c r="G5" s="51"/>
      <c r="H5" s="51"/>
      <c r="I5" s="51" t="str">
        <f ca="1">CONCATENATE(TRUNC(Daten!G2,3),Daten!K2)</f>
        <v>224446.408 m³</v>
      </c>
      <c r="J5" s="51"/>
      <c r="K5" s="51"/>
      <c r="L5" s="51"/>
      <c r="M5" s="51" t="str">
        <f ca="1">CONCATENATE(TRUNC(Daten!H2,2),Daten!J2)</f>
        <v>17860.45 m²</v>
      </c>
      <c r="N5" s="51"/>
      <c r="O5" s="51"/>
    </row>
    <row r="6" spans="2:17" ht="23.25" customHeight="1" x14ac:dyDescent="0.25">
      <c r="B6" s="9" t="str">
        <f>CONCATENATE($O$1,".3")</f>
        <v>3.3</v>
      </c>
      <c r="C6" s="51" t="str">
        <f ca="1">CONCATENATE(Daten!E3,Daten!I3)</f>
        <v>79.8 cm</v>
      </c>
      <c r="D6" s="51"/>
      <c r="E6" s="51"/>
      <c r="F6" s="43" t="str">
        <f ca="1">CONCATENATE(Daten!F3,Daten!I3)</f>
        <v>159.6 cm</v>
      </c>
      <c r="G6" s="43"/>
      <c r="H6" s="43"/>
      <c r="I6" s="51" t="str">
        <f ca="1">CONCATENATE(TRUNC(Daten!G3,3),Daten!K3)</f>
        <v>2128615.809 cm³</v>
      </c>
      <c r="J6" s="51"/>
      <c r="K6" s="51"/>
      <c r="L6" s="51"/>
      <c r="M6" s="51" t="str">
        <f ca="1">CONCATENATE(TRUNC(Daten!H3,2),Daten!J3)</f>
        <v>80023.15 cm²</v>
      </c>
      <c r="N6" s="51"/>
      <c r="O6" s="51"/>
    </row>
    <row r="7" spans="2:17" ht="23.25" customHeight="1" x14ac:dyDescent="0.25">
      <c r="B7" s="9" t="str">
        <f>CONCATENATE($O$1,".4")</f>
        <v>3.4</v>
      </c>
      <c r="C7" s="51" t="str">
        <f ca="1">CONCATENATE(Daten!E4,Daten!I4)</f>
        <v>31.7 cm</v>
      </c>
      <c r="D7" s="51"/>
      <c r="E7" s="51"/>
      <c r="F7" s="43" t="str">
        <f ca="1">CONCATENATE(Daten!F4,Daten!I4)</f>
        <v>63.4 cm</v>
      </c>
      <c r="G7" s="43"/>
      <c r="H7" s="43"/>
      <c r="I7" s="51" t="str">
        <f ca="1">CONCATENATE(TRUNC(Daten!G4,3),Daten!K4)</f>
        <v>133433.966 cm³</v>
      </c>
      <c r="J7" s="51"/>
      <c r="K7" s="51"/>
      <c r="L7" s="51"/>
      <c r="M7" s="51" t="str">
        <f ca="1">CONCATENATE(TRUNC(Daten!H4,2),Daten!J4)</f>
        <v>12627.82 cm²</v>
      </c>
      <c r="N7" s="51"/>
      <c r="O7" s="51"/>
    </row>
    <row r="8" spans="2:17" ht="23.25" customHeight="1" x14ac:dyDescent="0.25">
      <c r="B8" s="9" t="str">
        <f>CONCATENATE($O$1,".5")</f>
        <v>3.5</v>
      </c>
      <c r="C8" s="51" t="str">
        <f ca="1">CONCATENATE(Daten!E5,Daten!I5)</f>
        <v>76.5 dm</v>
      </c>
      <c r="D8" s="51"/>
      <c r="E8" s="51"/>
      <c r="F8" s="51" t="str">
        <f ca="1">CONCATENATE(Daten!F5,Daten!I5)</f>
        <v>153 dm</v>
      </c>
      <c r="G8" s="51"/>
      <c r="H8" s="51"/>
      <c r="I8" s="43" t="str">
        <f ca="1">CONCATENATE(TRUNC(Daten!G5,3),Daten!K5)</f>
        <v>1875309.331 dm³</v>
      </c>
      <c r="J8" s="43"/>
      <c r="K8" s="43"/>
      <c r="L8" s="43"/>
      <c r="M8" s="51" t="str">
        <f ca="1">CONCATENATE(TRUNC(Daten!H5,2),Daten!J5)</f>
        <v>73541.54 dm²</v>
      </c>
      <c r="N8" s="51"/>
      <c r="O8" s="51"/>
    </row>
    <row r="9" spans="2:17" ht="23.25" customHeight="1" x14ac:dyDescent="0.25">
      <c r="B9" s="9" t="str">
        <f>CONCATENATE($O$1,".6")</f>
        <v>3.6</v>
      </c>
      <c r="C9" s="51" t="str">
        <f ca="1">CONCATENATE(Daten!E6,Daten!I6)</f>
        <v>13.9 cm</v>
      </c>
      <c r="D9" s="51"/>
      <c r="E9" s="51"/>
      <c r="F9" s="51" t="str">
        <f ca="1">CONCATENATE(Daten!F6,Daten!I6)</f>
        <v>27.8 cm</v>
      </c>
      <c r="G9" s="51"/>
      <c r="H9" s="51"/>
      <c r="I9" s="43" t="str">
        <f ca="1">CONCATENATE(TRUNC(Daten!G6,3),Daten!K6)</f>
        <v>11249.494 cm³</v>
      </c>
      <c r="J9" s="43"/>
      <c r="K9" s="43"/>
      <c r="L9" s="43"/>
      <c r="M9" s="51" t="str">
        <f ca="1">CONCATENATE(TRUNC(Daten!H6,2),Daten!J6)</f>
        <v>2427.94 cm²</v>
      </c>
      <c r="N9" s="51"/>
      <c r="O9" s="51"/>
    </row>
    <row r="10" spans="2:17" ht="23.25" customHeight="1" x14ac:dyDescent="0.25">
      <c r="B10" s="9" t="str">
        <f>CONCATENATE($O$1,".7")</f>
        <v>3.7</v>
      </c>
      <c r="C10" s="51" t="str">
        <f ca="1">CONCATENATE(Daten!E7,Daten!I7)</f>
        <v>39.8 mm</v>
      </c>
      <c r="D10" s="51"/>
      <c r="E10" s="51"/>
      <c r="F10" s="51" t="str">
        <f ca="1">CONCATENATE(Daten!F7,Daten!I7)</f>
        <v>79.6 mm</v>
      </c>
      <c r="G10" s="51"/>
      <c r="H10" s="51"/>
      <c r="I10" s="51" t="str">
        <f ca="1">CONCATENATE(TRUNC(Daten!G7,3),Daten!K7)</f>
        <v>264081.407 mm³</v>
      </c>
      <c r="J10" s="51"/>
      <c r="K10" s="51"/>
      <c r="L10" s="51"/>
      <c r="M10" s="43" t="str">
        <f ca="1">CONCATENATE(TRUNC(Daten!H7,2),Daten!J7)</f>
        <v>19905.63 mm²</v>
      </c>
      <c r="N10" s="43"/>
      <c r="O10" s="43"/>
    </row>
    <row r="11" spans="2:17" ht="23.25" customHeight="1" x14ac:dyDescent="0.25">
      <c r="B11" s="9" t="str">
        <f>CONCATENATE($O$1,".8")</f>
        <v>3.8</v>
      </c>
      <c r="C11" s="51" t="str">
        <f ca="1">CONCATENATE(Daten!E8,Daten!I8)</f>
        <v>8.9 dm</v>
      </c>
      <c r="D11" s="51"/>
      <c r="E11" s="51"/>
      <c r="F11" s="51" t="str">
        <f ca="1">CONCATENATE(Daten!F8,Daten!I8)</f>
        <v>17.8 dm</v>
      </c>
      <c r="G11" s="51"/>
      <c r="H11" s="51"/>
      <c r="I11" s="51" t="str">
        <f ca="1">CONCATENATE(TRUNC(Daten!G8,3),Daten!K8)</f>
        <v>2952.967 dm³</v>
      </c>
      <c r="J11" s="51"/>
      <c r="K11" s="51"/>
      <c r="L11" s="51"/>
      <c r="M11" s="43" t="str">
        <f ca="1">CONCATENATE(TRUNC(Daten!H8,2),Daten!J8)</f>
        <v>995.38 dm²</v>
      </c>
      <c r="N11" s="43"/>
      <c r="O11" s="43"/>
    </row>
    <row r="12" spans="2:17" ht="23.25" customHeight="1" x14ac:dyDescent="0.25">
      <c r="B12" s="9" t="str">
        <f>CONCATENATE($O$1,".9")</f>
        <v>3.9</v>
      </c>
      <c r="C12" s="43" t="str">
        <f ca="1">CONCATENATE(Daten!E9,Daten!I9)</f>
        <v>19.2 mm</v>
      </c>
      <c r="D12" s="43"/>
      <c r="E12" s="43"/>
      <c r="F12" s="51" t="str">
        <f ca="1">CONCATENATE(Daten!F9,Daten!I9)</f>
        <v>38.4 mm</v>
      </c>
      <c r="G12" s="51"/>
      <c r="H12" s="51"/>
      <c r="I12" s="51" t="str">
        <f ca="1">CONCATENATE(TRUNC(Daten!G9,3),Daten!K9)</f>
        <v>29647.787 mm³</v>
      </c>
      <c r="J12" s="51"/>
      <c r="K12" s="51"/>
      <c r="L12" s="51"/>
      <c r="M12" s="51" t="str">
        <f ca="1">CONCATENATE(TRUNC(Daten!H9,2),Daten!J9)</f>
        <v>4632.46 mm²</v>
      </c>
      <c r="N12" s="51"/>
      <c r="O12" s="51"/>
    </row>
    <row r="13" spans="2:17" ht="23.25" customHeight="1" x14ac:dyDescent="0.25">
      <c r="B13" s="9" t="str">
        <f>CONCATENATE($O$1,".10")</f>
        <v>3.10</v>
      </c>
      <c r="C13" s="52" t="str">
        <f ca="1">CONCATENATE(Daten!E10,Daten!I10)</f>
        <v>38.2 m</v>
      </c>
      <c r="D13" s="52"/>
      <c r="E13" s="52"/>
      <c r="F13" s="43" t="str">
        <f ca="1">CONCATENATE(Daten!F10,Daten!I10)</f>
        <v>76.4 m</v>
      </c>
      <c r="G13" s="43"/>
      <c r="H13" s="43"/>
      <c r="I13" s="51" t="str">
        <f ca="1">CONCATENATE(TRUNC(Daten!G10,3),Daten!K10)</f>
        <v>233495.598 m³</v>
      </c>
      <c r="J13" s="51"/>
      <c r="K13" s="51"/>
      <c r="L13" s="51"/>
      <c r="M13" s="51" t="str">
        <f ca="1">CONCATENATE(TRUNC(Daten!H10,2),Daten!J10)</f>
        <v>18337.35 m²</v>
      </c>
      <c r="N13" s="51"/>
      <c r="O13" s="51"/>
    </row>
    <row r="14" spans="2:17" x14ac:dyDescent="0.25"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2:17" x14ac:dyDescent="0.25">
      <c r="B15" s="41" t="s">
        <v>17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2:17" ht="6" customHeight="1" x14ac:dyDescent="0.25"/>
    <row r="17" spans="2:17" s="8" customFormat="1" ht="30.75" customHeight="1" x14ac:dyDescent="0.25">
      <c r="B17" s="11" t="str">
        <f>CONCATENATE($O$1,". A")</f>
        <v>3. A</v>
      </c>
      <c r="C17" s="38" t="str">
        <f ca="1">Daten!B20</f>
        <v>Eine Holzkugel hat einen Durchmesser von 97.4 m. Wie gross ist das Volumen?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50" t="str">
        <f ca="1">Daten!C20</f>
        <v>483810.726 m³</v>
      </c>
      <c r="P17" s="50"/>
      <c r="Q17" s="50"/>
    </row>
    <row r="18" spans="2:17" s="8" customFormat="1" ht="30.75" customHeight="1" x14ac:dyDescent="0.25">
      <c r="B18" s="11" t="str">
        <f>CONCATENATE($O$1,". B")</f>
        <v>3. B</v>
      </c>
      <c r="C18" s="38" t="str">
        <f ca="1">Daten!B21</f>
        <v>Eine Steinkugel hat einen Radius von 25.3 mm. Wie gross ist das Volumen?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50" t="str">
        <f ca="1">Daten!C21</f>
        <v>67834.428 mm³</v>
      </c>
      <c r="P18" s="50"/>
      <c r="Q18" s="50"/>
    </row>
    <row r="19" spans="2:17" s="8" customFormat="1" ht="30.75" customHeight="1" x14ac:dyDescent="0.25">
      <c r="B19" s="11" t="str">
        <f>CONCATENATE($O$1,". C")</f>
        <v>3. C</v>
      </c>
      <c r="C19" s="38" t="str">
        <f ca="1">Daten!B22</f>
        <v>Eine Glaskugel hat einen Durchmesser von 108.6 cm. Wie gross ist das Volumen?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50" t="str">
        <f ca="1">Daten!C22</f>
        <v>670637.907 cm³</v>
      </c>
      <c r="P19" s="50"/>
      <c r="Q19" s="50"/>
    </row>
    <row r="20" spans="2:17" s="8" customFormat="1" ht="30.75" customHeight="1" x14ac:dyDescent="0.25">
      <c r="B20" s="11" t="str">
        <f>CONCATENATE($O$1,". D")</f>
        <v>3. D</v>
      </c>
      <c r="C20" s="38" t="str">
        <f ca="1">Daten!B23</f>
        <v>Eine Glasmurmel hat ein Volumen von 788047.644 mm³. Wie gross ist der Radius?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50" t="str">
        <f ca="1">Daten!C23</f>
        <v>57.3 mm</v>
      </c>
      <c r="P20" s="50"/>
      <c r="Q20" s="50"/>
    </row>
    <row r="21" spans="2:17" s="8" customFormat="1" ht="30.75" customHeight="1" x14ac:dyDescent="0.25">
      <c r="B21" s="11" t="str">
        <f>CONCATENATE($O$1,". E")</f>
        <v>3. E</v>
      </c>
      <c r="C21" s="38" t="str">
        <f ca="1">Daten!B24</f>
        <v>Eine Holzkugel hat einen Radius von 62.7 dm. Wie gross ist die Oberfläche?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50" t="str">
        <f ca="1">Daten!C24</f>
        <v>49402.04 dm²</v>
      </c>
      <c r="P21" s="50"/>
      <c r="Q21" s="50"/>
    </row>
    <row r="22" spans="2:17" s="8" customFormat="1" ht="30.75" customHeight="1" x14ac:dyDescent="0.25">
      <c r="B22" s="11" t="str">
        <f>CONCATENATE($O$1,". F")</f>
        <v>3. F</v>
      </c>
      <c r="C22" s="38" t="str">
        <f ca="1">Daten!B25</f>
        <v>Eine Glaskugel hat ein Volumen von 369120.905 mm³. Wie gross ist der Radius?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50" t="str">
        <f ca="1">Daten!C25</f>
        <v>44.5 mm</v>
      </c>
      <c r="P22" s="50"/>
      <c r="Q22" s="50"/>
    </row>
    <row r="23" spans="2:17" s="8" customFormat="1" ht="30.75" customHeight="1" x14ac:dyDescent="0.25">
      <c r="B23" s="11" t="str">
        <f>CONCATENATE($O$1,". G")</f>
        <v>3. G</v>
      </c>
      <c r="C23" s="38" t="str">
        <f ca="1">Daten!B26</f>
        <v>Eine Glasmurmel hat einen Radius von 74.4 dm. Wie gross ist die Oberfläche?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50" t="str">
        <f ca="1">Daten!C26</f>
        <v>69559.38 dm²</v>
      </c>
      <c r="P23" s="50"/>
      <c r="Q23" s="50"/>
    </row>
    <row r="24" spans="2:17" s="8" customFormat="1" ht="30.75" customHeight="1" x14ac:dyDescent="0.25">
      <c r="B24" s="11" t="str">
        <f>CONCATENATE($O$1,". H")</f>
        <v>3. H</v>
      </c>
      <c r="C24" s="38" t="str">
        <f ca="1">Daten!B27</f>
        <v>Ein Ball hat einen Durchmesser von 31 m. Wie gross ist die Oberfläche?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50" t="str">
        <f ca="1">Daten!C27</f>
        <v>3019.07 m²</v>
      </c>
      <c r="P24" s="50"/>
      <c r="Q24" s="50"/>
    </row>
    <row r="25" spans="2:17" s="8" customFormat="1" ht="30.75" customHeight="1" x14ac:dyDescent="0.25">
      <c r="B25" s="11" t="str">
        <f>CONCATENATE($O$1,". J")</f>
        <v>3. J</v>
      </c>
      <c r="C25" s="38" t="str">
        <f ca="1">Daten!B28</f>
        <v>Eine Steinkugel hat ein Volumen von 1767145.867 cm³. Wie gross ist der Durchmesser?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50" t="str">
        <f ca="1">Daten!C28</f>
        <v>150 cm</v>
      </c>
      <c r="P25" s="50"/>
      <c r="Q25" s="50"/>
    </row>
    <row r="26" spans="2:17" s="8" customFormat="1" ht="30.75" customHeight="1" x14ac:dyDescent="0.25">
      <c r="B26" s="11" t="str">
        <f>CONCATENATE($O$1,". K")</f>
        <v>3. K</v>
      </c>
      <c r="C26" s="38" t="str">
        <f ca="1">Daten!B29</f>
        <v>Eine kugelförmige Figur hat eine Oberfläche von 824.47 cm². Wie gross ist der Radius?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50" t="str">
        <f ca="1">Daten!C29</f>
        <v>8.1 cm</v>
      </c>
      <c r="P26" s="50"/>
      <c r="Q26" s="50"/>
    </row>
    <row r="27" spans="2:17" s="8" customFormat="1" ht="30.75" customHeight="1" x14ac:dyDescent="0.25">
      <c r="B27" s="11" t="str">
        <f>CONCATENATE($O$1,". L")</f>
        <v>3. L</v>
      </c>
      <c r="C27" s="38" t="str">
        <f ca="1">Daten!B30</f>
        <v>Eine Steinkugel hat einen Durchmesser von 114.6 cm. Wie gross ist die Oberfläche?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50" t="str">
        <f ca="1">Daten!C30</f>
        <v>41259.03 cm²</v>
      </c>
      <c r="P27" s="50"/>
      <c r="Q27" s="50"/>
    </row>
    <row r="28" spans="2:17" s="8" customFormat="1" ht="30.75" customHeight="1" x14ac:dyDescent="0.25">
      <c r="B28" s="11" t="str">
        <f>CONCATENATE($O$1,". M")</f>
        <v>3. M</v>
      </c>
      <c r="C28" s="38" t="str">
        <f ca="1">Daten!B31</f>
        <v>Ein Ball hat einen Radius von 5.3 dm. Wie gross ist die Oberfläche?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50" t="str">
        <f ca="1">Daten!C31</f>
        <v>352.98 dm²</v>
      </c>
      <c r="P28" s="50"/>
      <c r="Q28" s="50"/>
    </row>
    <row r="32" spans="2:17" x14ac:dyDescent="0.25">
      <c r="B32" s="40" t="s">
        <v>24</v>
      </c>
      <c r="C32" s="40"/>
      <c r="D32" s="40"/>
      <c r="E32" s="40"/>
    </row>
    <row r="33" spans="2:17" x14ac:dyDescent="0.25">
      <c r="B33" s="41" t="s">
        <v>19</v>
      </c>
      <c r="C33" s="41"/>
      <c r="D33" s="42" t="s">
        <v>18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</sheetData>
  <sheetProtection selectLockedCells="1" selectUnlockedCells="1"/>
  <mergeCells count="79">
    <mergeCell ref="C3:E3"/>
    <mergeCell ref="F3:H3"/>
    <mergeCell ref="C4:E4"/>
    <mergeCell ref="F4:H4"/>
    <mergeCell ref="C7:E7"/>
    <mergeCell ref="F7:H7"/>
    <mergeCell ref="C8:E8"/>
    <mergeCell ref="F8:H8"/>
    <mergeCell ref="C5:E5"/>
    <mergeCell ref="F5:H5"/>
    <mergeCell ref="C6:E6"/>
    <mergeCell ref="F6:H6"/>
    <mergeCell ref="C9:E9"/>
    <mergeCell ref="F9:H9"/>
    <mergeCell ref="C10:E10"/>
    <mergeCell ref="F10:H10"/>
    <mergeCell ref="I10:L10"/>
    <mergeCell ref="L14:N14"/>
    <mergeCell ref="I13:L13"/>
    <mergeCell ref="C11:E11"/>
    <mergeCell ref="F11:H11"/>
    <mergeCell ref="C12:E12"/>
    <mergeCell ref="F12:H12"/>
    <mergeCell ref="I11:L11"/>
    <mergeCell ref="I12:L12"/>
    <mergeCell ref="C13:E13"/>
    <mergeCell ref="F13:H13"/>
    <mergeCell ref="C14:E14"/>
    <mergeCell ref="F14:H14"/>
    <mergeCell ref="I14:K14"/>
    <mergeCell ref="M10:O10"/>
    <mergeCell ref="M11:O11"/>
    <mergeCell ref="M12:O12"/>
    <mergeCell ref="M13:O13"/>
    <mergeCell ref="I4:L4"/>
    <mergeCell ref="I5:L5"/>
    <mergeCell ref="I6:L6"/>
    <mergeCell ref="I7:L7"/>
    <mergeCell ref="I8:L8"/>
    <mergeCell ref="I9:L9"/>
    <mergeCell ref="M4:O4"/>
    <mergeCell ref="M5:O5"/>
    <mergeCell ref="M6:O6"/>
    <mergeCell ref="M7:O7"/>
    <mergeCell ref="M8:O8"/>
    <mergeCell ref="M9:O9"/>
    <mergeCell ref="M1:N1"/>
    <mergeCell ref="M3:O3"/>
    <mergeCell ref="I3:L3"/>
    <mergeCell ref="G1:H1"/>
    <mergeCell ref="I1:L1"/>
    <mergeCell ref="O21:Q21"/>
    <mergeCell ref="O22:Q22"/>
    <mergeCell ref="O23:Q23"/>
    <mergeCell ref="C27:N27"/>
    <mergeCell ref="C28:N28"/>
    <mergeCell ref="C21:N21"/>
    <mergeCell ref="C22:N22"/>
    <mergeCell ref="C23:N23"/>
    <mergeCell ref="C24:N24"/>
    <mergeCell ref="C25:N25"/>
    <mergeCell ref="C26:N26"/>
    <mergeCell ref="B15:Q15"/>
    <mergeCell ref="O17:Q17"/>
    <mergeCell ref="O18:Q18"/>
    <mergeCell ref="O19:Q19"/>
    <mergeCell ref="O20:Q20"/>
    <mergeCell ref="C17:N17"/>
    <mergeCell ref="C18:N18"/>
    <mergeCell ref="C19:N19"/>
    <mergeCell ref="C20:N20"/>
    <mergeCell ref="B33:C33"/>
    <mergeCell ref="D33:Q33"/>
    <mergeCell ref="B32:E32"/>
    <mergeCell ref="O24:Q24"/>
    <mergeCell ref="O25:Q25"/>
    <mergeCell ref="O26:Q26"/>
    <mergeCell ref="O27:Q27"/>
    <mergeCell ref="O28:Q28"/>
  </mergeCells>
  <pageMargins left="0.7" right="0.7" top="0.78740157499999996" bottom="0.78740157499999996" header="0.3" footer="0.3"/>
  <pageSetup paperSize="9" orientation="portrait" r:id="rId1"/>
  <headerFooter>
    <oddHeader>&amp;L&amp;"-,Fett"&amp;12Die Kugel&amp;11
&amp;10Berechnungen</oddHeader>
    <oddFooter>&amp;L&amp;"-,Fett Kursiv"&amp;9Franz Feldmann&amp;"-,Kursiv" - www.e13.ch&amp;R&amp;G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B1:U38"/>
  <sheetViews>
    <sheetView showGridLines="0" showRowColHeaders="0" showZeros="0" showOutlineSymbols="0" zoomScaleNormal="100" workbookViewId="0">
      <selection activeCell="M4" sqref="M4:O4"/>
    </sheetView>
  </sheetViews>
  <sheetFormatPr baseColWidth="10" defaultColWidth="4.85546875" defaultRowHeight="15" x14ac:dyDescent="0.25"/>
  <cols>
    <col min="1" max="1" width="4.85546875" style="2"/>
    <col min="2" max="2" width="4.85546875" style="5"/>
    <col min="3" max="14" width="4.85546875" style="2"/>
    <col min="15" max="16" width="7" style="2" customWidth="1"/>
    <col min="17" max="16384" width="4.85546875" style="2"/>
  </cols>
  <sheetData>
    <row r="1" spans="2:17" s="3" customFormat="1" x14ac:dyDescent="0.25">
      <c r="B1" s="5"/>
      <c r="G1" s="45" t="s">
        <v>16</v>
      </c>
      <c r="H1" s="45"/>
      <c r="I1" s="46"/>
      <c r="J1" s="46"/>
      <c r="K1" s="46"/>
      <c r="L1" s="46"/>
      <c r="M1" s="47" t="s">
        <v>15</v>
      </c>
      <c r="N1" s="47"/>
      <c r="O1" s="13">
        <v>2</v>
      </c>
    </row>
    <row r="2" spans="2:17" ht="6" customHeight="1" x14ac:dyDescent="0.25"/>
    <row r="3" spans="2:17" s="4" customFormat="1" ht="12.75" x14ac:dyDescent="0.25">
      <c r="B3" s="10"/>
      <c r="C3" s="48" t="s">
        <v>0</v>
      </c>
      <c r="D3" s="48"/>
      <c r="E3" s="48"/>
      <c r="F3" s="48" t="s">
        <v>1</v>
      </c>
      <c r="G3" s="48"/>
      <c r="H3" s="48"/>
      <c r="I3" s="49" t="s">
        <v>2</v>
      </c>
      <c r="J3" s="49"/>
      <c r="K3" s="49"/>
      <c r="L3" s="49"/>
      <c r="M3" s="49" t="s">
        <v>3</v>
      </c>
      <c r="N3" s="49"/>
      <c r="O3" s="49"/>
      <c r="P3" s="32"/>
      <c r="Q3" s="33"/>
    </row>
    <row r="4" spans="2:17" ht="23.25" customHeight="1" x14ac:dyDescent="0.25">
      <c r="B4" s="9" t="str">
        <f>CONCATENATE($O$1,".1")</f>
        <v>2.1</v>
      </c>
      <c r="C4" s="43" t="str">
        <f ca="1">CONCATENATE(Daten!E1,Daten!I1)</f>
        <v>56.7 m</v>
      </c>
      <c r="D4" s="43"/>
      <c r="E4" s="43"/>
      <c r="F4" s="53"/>
      <c r="G4" s="53"/>
      <c r="H4" s="53"/>
      <c r="I4" s="54"/>
      <c r="J4" s="54"/>
      <c r="K4" s="54"/>
      <c r="L4" s="54"/>
      <c r="M4" s="54"/>
      <c r="N4" s="54"/>
      <c r="O4" s="54"/>
      <c r="P4" s="14"/>
      <c r="Q4" s="14"/>
    </row>
    <row r="5" spans="2:17" ht="23.25" customHeight="1" x14ac:dyDescent="0.25">
      <c r="B5" s="9" t="str">
        <f>CONCATENATE($O$1,".2")</f>
        <v>2.2</v>
      </c>
      <c r="C5" s="43" t="str">
        <f ca="1">CONCATENATE(Daten!E2,Daten!I2)</f>
        <v>37.7 m</v>
      </c>
      <c r="D5" s="43"/>
      <c r="E5" s="43"/>
      <c r="F5" s="53"/>
      <c r="G5" s="53"/>
      <c r="H5" s="53"/>
      <c r="I5" s="54"/>
      <c r="J5" s="54"/>
      <c r="K5" s="54"/>
      <c r="L5" s="54"/>
      <c r="M5" s="54"/>
      <c r="N5" s="54"/>
      <c r="O5" s="54"/>
      <c r="P5" s="14"/>
      <c r="Q5" s="14"/>
    </row>
    <row r="6" spans="2:17" ht="23.25" customHeight="1" x14ac:dyDescent="0.25">
      <c r="B6" s="9" t="str">
        <f>CONCATENATE($O$1,".3")</f>
        <v>2.3</v>
      </c>
      <c r="C6" s="53"/>
      <c r="D6" s="53"/>
      <c r="E6" s="53"/>
      <c r="F6" s="43" t="str">
        <f ca="1">CONCATENATE(Daten!F3,Daten!I3)</f>
        <v>159.6 cm</v>
      </c>
      <c r="G6" s="43"/>
      <c r="H6" s="43"/>
      <c r="I6" s="54"/>
      <c r="J6" s="54"/>
      <c r="K6" s="54"/>
      <c r="L6" s="54"/>
      <c r="M6" s="54"/>
      <c r="N6" s="54"/>
      <c r="O6" s="54"/>
      <c r="P6" s="32"/>
      <c r="Q6" s="33"/>
    </row>
    <row r="7" spans="2:17" ht="23.25" customHeight="1" x14ac:dyDescent="0.25">
      <c r="B7" s="9" t="str">
        <f>CONCATENATE($O$1,".4")</f>
        <v>2.4</v>
      </c>
      <c r="C7" s="53"/>
      <c r="D7" s="53"/>
      <c r="E7" s="53"/>
      <c r="F7" s="54"/>
      <c r="G7" s="54"/>
      <c r="H7" s="54"/>
      <c r="I7" s="43" t="str">
        <f ca="1">CONCATENATE(TRUNC(Daten!G4,3),Daten!K4)</f>
        <v>133433.966 cm³</v>
      </c>
      <c r="J7" s="43"/>
      <c r="K7" s="43"/>
      <c r="L7" s="43"/>
      <c r="M7" s="54"/>
      <c r="N7" s="54"/>
      <c r="O7" s="54"/>
    </row>
    <row r="8" spans="2:17" ht="23.25" customHeight="1" x14ac:dyDescent="0.25">
      <c r="B8" s="9" t="str">
        <f>CONCATENATE($O$1,".5")</f>
        <v>2.5</v>
      </c>
      <c r="C8" s="53"/>
      <c r="D8" s="53"/>
      <c r="E8" s="53"/>
      <c r="F8" s="54"/>
      <c r="G8" s="54"/>
      <c r="H8" s="54"/>
      <c r="I8" s="54"/>
      <c r="J8" s="54"/>
      <c r="K8" s="54"/>
      <c r="L8" s="54"/>
      <c r="M8" s="43" t="str">
        <f ca="1">CONCATENATE(TRUNC(Daten!H5,2),Daten!J5)</f>
        <v>73541.54 dm²</v>
      </c>
      <c r="N8" s="43"/>
      <c r="O8" s="43"/>
    </row>
    <row r="9" spans="2:17" ht="23.25" customHeight="1" x14ac:dyDescent="0.25">
      <c r="B9" s="9" t="str">
        <f>CONCATENATE($O$1,".6")</f>
        <v>2.6</v>
      </c>
      <c r="C9" s="53"/>
      <c r="D9" s="53"/>
      <c r="E9" s="53"/>
      <c r="F9" s="54"/>
      <c r="G9" s="54"/>
      <c r="H9" s="54"/>
      <c r="I9" s="43" t="str">
        <f ca="1">CONCATENATE(TRUNC(Daten!G6,3),Daten!K6)</f>
        <v>11249.494 cm³</v>
      </c>
      <c r="J9" s="43"/>
      <c r="K9" s="43"/>
      <c r="L9" s="43"/>
      <c r="M9" s="54"/>
      <c r="N9" s="54"/>
      <c r="O9" s="54"/>
      <c r="P9" s="34"/>
      <c r="Q9" s="35"/>
    </row>
    <row r="10" spans="2:17" ht="23.25" customHeight="1" x14ac:dyDescent="0.25">
      <c r="B10" s="56" t="s">
        <v>33</v>
      </c>
      <c r="C10" s="56"/>
      <c r="D10" s="56"/>
      <c r="E10" s="56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2:17" ht="23.25" customHeight="1" x14ac:dyDescent="0.25">
      <c r="B11" s="1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2:17" ht="23.25" customHeight="1" x14ac:dyDescent="0.25">
      <c r="B12" s="1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7"/>
      <c r="Q12" s="37"/>
    </row>
    <row r="13" spans="2:17" ht="23.25" customHeight="1" x14ac:dyDescent="0.25">
      <c r="B13" s="1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2:17" x14ac:dyDescent="0.25">
      <c r="B14" s="40" t="s">
        <v>32</v>
      </c>
      <c r="C14" s="40"/>
      <c r="D14" s="40"/>
      <c r="E14" s="40"/>
      <c r="F14" s="44"/>
      <c r="G14" s="44"/>
      <c r="H14" s="44"/>
      <c r="I14" s="44"/>
      <c r="J14" s="44"/>
      <c r="K14" s="44"/>
      <c r="L14" s="44"/>
      <c r="M14" s="44"/>
      <c r="N14" s="44"/>
    </row>
    <row r="15" spans="2:17" x14ac:dyDescent="0.25">
      <c r="B15" s="41" t="s">
        <v>17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2:17" ht="6" customHeight="1" x14ac:dyDescent="0.25"/>
    <row r="17" spans="2:18" s="8" customFormat="1" ht="30.75" customHeight="1" x14ac:dyDescent="0.25">
      <c r="B17" s="11" t="str">
        <f>CONCATENATE($O$1,". A")</f>
        <v>2. A</v>
      </c>
      <c r="C17" s="38" t="str">
        <f ca="1">Daten!B20</f>
        <v>Eine Holzkugel hat einen Durchmesser von 97.4 m. Wie gross ist das Volumen?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58"/>
      <c r="P17" s="58"/>
      <c r="Q17" s="58"/>
    </row>
    <row r="18" spans="2:18" s="8" customFormat="1" ht="30.75" customHeight="1" x14ac:dyDescent="0.25">
      <c r="B18" s="11" t="str">
        <f>CONCATENATE($O$1,". B")</f>
        <v>2. B</v>
      </c>
      <c r="C18" s="38" t="str">
        <f ca="1">Daten!B21</f>
        <v>Eine Steinkugel hat einen Radius von 25.3 mm. Wie gross ist das Volumen?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58"/>
      <c r="P18" s="58"/>
      <c r="Q18" s="58"/>
    </row>
    <row r="19" spans="2:18" s="8" customFormat="1" ht="30.75" customHeight="1" x14ac:dyDescent="0.25">
      <c r="B19" s="11" t="str">
        <f>CONCATENATE($O$1,". C")</f>
        <v>2. C</v>
      </c>
      <c r="C19" s="38" t="str">
        <f ca="1">Daten!B22</f>
        <v>Eine Glaskugel hat einen Durchmesser von 108.6 cm. Wie gross ist das Volumen?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58"/>
      <c r="P19" s="58"/>
      <c r="Q19" s="58"/>
    </row>
    <row r="20" spans="2:18" s="8" customFormat="1" ht="30.75" customHeight="1" x14ac:dyDescent="0.25">
      <c r="B20" s="11" t="str">
        <f>CONCATENATE($O$1,". D")</f>
        <v>2. D</v>
      </c>
      <c r="C20" s="38" t="str">
        <f ca="1">Daten!B23</f>
        <v>Eine Glasmurmel hat ein Volumen von 788047.644 mm³. Wie gross ist der Radius?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58"/>
      <c r="P20" s="58"/>
      <c r="Q20" s="58"/>
    </row>
    <row r="21" spans="2:18" s="8" customFormat="1" ht="30.75" customHeight="1" x14ac:dyDescent="0.25">
      <c r="B21" s="11" t="str">
        <f>CONCATENATE($O$1,". E")</f>
        <v>2. E</v>
      </c>
      <c r="C21" s="38" t="str">
        <f ca="1">Daten!B24</f>
        <v>Eine Holzkugel hat einen Radius von 62.7 dm. Wie gross ist die Oberfläche?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58"/>
      <c r="P21" s="58"/>
      <c r="Q21" s="58"/>
    </row>
    <row r="22" spans="2:18" s="8" customFormat="1" ht="30.75" customHeight="1" x14ac:dyDescent="0.25">
      <c r="B22" s="11" t="str">
        <f>CONCATENATE($O$1,". F")</f>
        <v>2. F</v>
      </c>
      <c r="C22" s="38" t="str">
        <f ca="1">Daten!B25</f>
        <v>Eine Glaskugel hat ein Volumen von 369120.905 mm³. Wie gross ist der Radius?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58"/>
      <c r="P22" s="58"/>
      <c r="Q22" s="58"/>
    </row>
    <row r="23" spans="2:18" s="8" customFormat="1" ht="30.75" customHeight="1" x14ac:dyDescent="0.25">
      <c r="B23" s="11" t="str">
        <f>CONCATENATE($O$1,". G")</f>
        <v>2. G</v>
      </c>
      <c r="C23" s="38" t="str">
        <f ca="1">Daten!B26</f>
        <v>Eine Glasmurmel hat einen Radius von 74.4 dm. Wie gross ist die Oberfläche?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58"/>
      <c r="P23" s="58"/>
      <c r="Q23" s="58"/>
    </row>
    <row r="24" spans="2:18" s="8" customFormat="1" ht="30.75" customHeight="1" x14ac:dyDescent="0.25">
      <c r="B24" s="11" t="str">
        <f>CONCATENATE($O$1,". H")</f>
        <v>2. H</v>
      </c>
      <c r="C24" s="38" t="str">
        <f ca="1">Daten!B27</f>
        <v>Ein Ball hat einen Durchmesser von 31 m. Wie gross ist die Oberfläche?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59"/>
      <c r="P24" s="59"/>
      <c r="Q24" s="59"/>
    </row>
    <row r="25" spans="2:18" s="8" customFormat="1" ht="30.75" customHeight="1" x14ac:dyDescent="0.25">
      <c r="B25" s="11" t="str">
        <f>CONCATENATE($O$1,". J")</f>
        <v>2. J</v>
      </c>
      <c r="C25" s="38" t="str">
        <f ca="1">Daten!B28</f>
        <v>Eine Steinkugel hat ein Volumen von 1767145.867 cm³. Wie gross ist der Durchmesser?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58"/>
      <c r="P25" s="58"/>
      <c r="Q25" s="58"/>
    </row>
    <row r="26" spans="2:18" s="8" customFormat="1" ht="30.75" customHeight="1" x14ac:dyDescent="0.25">
      <c r="B26" s="16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/>
      <c r="P26" s="61"/>
      <c r="Q26" s="61"/>
      <c r="R26" s="17"/>
    </row>
    <row r="27" spans="2:18" s="8" customFormat="1" ht="30.75" customHeight="1" x14ac:dyDescent="0.25">
      <c r="B27" s="16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/>
      <c r="P27" s="61"/>
      <c r="Q27" s="61"/>
      <c r="R27" s="17"/>
    </row>
    <row r="28" spans="2:18" s="8" customFormat="1" ht="30.75" customHeight="1" x14ac:dyDescent="0.25">
      <c r="B28" s="16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/>
      <c r="P28" s="61"/>
      <c r="Q28" s="61"/>
      <c r="R28" s="17"/>
    </row>
    <row r="30" spans="2:18" x14ac:dyDescent="0.25">
      <c r="M30" s="44" t="s">
        <v>29</v>
      </c>
      <c r="N30" s="44"/>
      <c r="O30" s="2" t="s">
        <v>30</v>
      </c>
    </row>
    <row r="31" spans="2:18" x14ac:dyDescent="0.25">
      <c r="M31" s="2" t="s">
        <v>31</v>
      </c>
    </row>
    <row r="32" spans="2:18" x14ac:dyDescent="0.25">
      <c r="B32" s="40" t="s">
        <v>24</v>
      </c>
      <c r="C32" s="40"/>
      <c r="D32" s="40"/>
      <c r="E32" s="40"/>
    </row>
    <row r="33" spans="2:21" x14ac:dyDescent="0.25">
      <c r="B33" s="41" t="s">
        <v>19</v>
      </c>
      <c r="C33" s="41"/>
      <c r="D33" s="42" t="s">
        <v>18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8" spans="2:21" x14ac:dyDescent="0.25">
      <c r="U38"/>
    </row>
  </sheetData>
  <sheetProtection sheet="1" objects="1" scenarios="1" selectLockedCells="1"/>
  <mergeCells count="84">
    <mergeCell ref="C22:N22"/>
    <mergeCell ref="O22:Q22"/>
    <mergeCell ref="C23:N23"/>
    <mergeCell ref="O23:Q23"/>
    <mergeCell ref="B33:C33"/>
    <mergeCell ref="D33:Q33"/>
    <mergeCell ref="M30:N30"/>
    <mergeCell ref="C24:N24"/>
    <mergeCell ref="O24:Q24"/>
    <mergeCell ref="C25:N25"/>
    <mergeCell ref="O25:Q25"/>
    <mergeCell ref="C26:N26"/>
    <mergeCell ref="O26:Q26"/>
    <mergeCell ref="C27:N27"/>
    <mergeCell ref="O27:Q27"/>
    <mergeCell ref="C28:N28"/>
    <mergeCell ref="O28:Q28"/>
    <mergeCell ref="B32:E32"/>
    <mergeCell ref="C19:N19"/>
    <mergeCell ref="O19:Q19"/>
    <mergeCell ref="C20:N20"/>
    <mergeCell ref="O20:Q20"/>
    <mergeCell ref="C21:N21"/>
    <mergeCell ref="O21:Q21"/>
    <mergeCell ref="C17:N17"/>
    <mergeCell ref="O17:Q17"/>
    <mergeCell ref="B14:E14"/>
    <mergeCell ref="C18:N18"/>
    <mergeCell ref="O18:Q18"/>
    <mergeCell ref="P12:Q12"/>
    <mergeCell ref="F14:H14"/>
    <mergeCell ref="I14:K14"/>
    <mergeCell ref="L14:N14"/>
    <mergeCell ref="B15:Q15"/>
    <mergeCell ref="C13:E13"/>
    <mergeCell ref="F13:H13"/>
    <mergeCell ref="I13:L13"/>
    <mergeCell ref="M13:O13"/>
    <mergeCell ref="C12:E12"/>
    <mergeCell ref="F12:H12"/>
    <mergeCell ref="I12:L12"/>
    <mergeCell ref="M12:O12"/>
    <mergeCell ref="P9:Q9"/>
    <mergeCell ref="F10:H10"/>
    <mergeCell ref="I10:L10"/>
    <mergeCell ref="M10:O10"/>
    <mergeCell ref="C11:E11"/>
    <mergeCell ref="F11:H11"/>
    <mergeCell ref="I11:L11"/>
    <mergeCell ref="M11:O11"/>
    <mergeCell ref="B10:E10"/>
    <mergeCell ref="C9:E9"/>
    <mergeCell ref="F9:H9"/>
    <mergeCell ref="I9:L9"/>
    <mergeCell ref="M9:O9"/>
    <mergeCell ref="P6:Q6"/>
    <mergeCell ref="C8:E8"/>
    <mergeCell ref="F8:H8"/>
    <mergeCell ref="I8:L8"/>
    <mergeCell ref="M8:O8"/>
    <mergeCell ref="C7:E7"/>
    <mergeCell ref="F7:H7"/>
    <mergeCell ref="I7:L7"/>
    <mergeCell ref="M7:O7"/>
    <mergeCell ref="P3:Q3"/>
    <mergeCell ref="C4:E4"/>
    <mergeCell ref="F4:H4"/>
    <mergeCell ref="I4:L4"/>
    <mergeCell ref="M4:O4"/>
    <mergeCell ref="C5:E5"/>
    <mergeCell ref="F5:H5"/>
    <mergeCell ref="I5:L5"/>
    <mergeCell ref="M5:O5"/>
    <mergeCell ref="C6:E6"/>
    <mergeCell ref="F6:H6"/>
    <mergeCell ref="I6:L6"/>
    <mergeCell ref="M6:O6"/>
    <mergeCell ref="G1:H1"/>
    <mergeCell ref="I1:L1"/>
    <mergeCell ref="M1:N1"/>
    <mergeCell ref="C3:E3"/>
    <mergeCell ref="F3:H3"/>
    <mergeCell ref="I3:L3"/>
    <mergeCell ref="M3:O3"/>
  </mergeCells>
  <pageMargins left="0.7" right="0.7" top="0.78740157499999996" bottom="0.78740157499999996" header="0.3" footer="0.3"/>
  <pageSetup paperSize="9" orientation="portrait" r:id="rId1"/>
  <headerFooter>
    <oddHeader>&amp;L&amp;"-,Fett"&amp;12Die Kugel&amp;11
&amp;10Berechnungen</oddHeader>
    <oddFooter>&amp;L&amp;"-,Fett Kursiv"&amp;9Franz Feldmann&amp;"-,Kursiv" - www.e13.ch&amp;R&amp;G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B1:U38"/>
  <sheetViews>
    <sheetView showGridLines="0" showRowColHeaders="0" showZeros="0" showOutlineSymbols="0" zoomScaleNormal="100" workbookViewId="0">
      <selection activeCell="R30" sqref="R30"/>
    </sheetView>
  </sheetViews>
  <sheetFormatPr baseColWidth="10" defaultColWidth="4.85546875" defaultRowHeight="15" x14ac:dyDescent="0.25"/>
  <cols>
    <col min="1" max="1" width="4.85546875" style="21"/>
    <col min="2" max="2" width="4.85546875" style="18"/>
    <col min="3" max="14" width="4.85546875" style="21"/>
    <col min="15" max="16" width="7" style="21" customWidth="1"/>
    <col min="17" max="16384" width="4.85546875" style="21"/>
  </cols>
  <sheetData>
    <row r="1" spans="2:17" s="19" customFormat="1" x14ac:dyDescent="0.25">
      <c r="B1" s="18"/>
      <c r="G1" s="62" t="s">
        <v>16</v>
      </c>
      <c r="H1" s="62"/>
      <c r="I1" s="62"/>
      <c r="J1" s="62"/>
      <c r="K1" s="62"/>
      <c r="L1" s="62"/>
      <c r="M1" s="63" t="s">
        <v>15</v>
      </c>
      <c r="N1" s="63"/>
      <c r="O1" s="20">
        <f>Test!O1</f>
        <v>2</v>
      </c>
    </row>
    <row r="2" spans="2:17" ht="6" customHeight="1" x14ac:dyDescent="0.25"/>
    <row r="3" spans="2:17" s="23" customFormat="1" ht="12.75" x14ac:dyDescent="0.25">
      <c r="B3" s="22"/>
      <c r="C3" s="64" t="s">
        <v>0</v>
      </c>
      <c r="D3" s="64"/>
      <c r="E3" s="64"/>
      <c r="F3" s="64" t="s">
        <v>1</v>
      </c>
      <c r="G3" s="64"/>
      <c r="H3" s="64"/>
      <c r="I3" s="65" t="s">
        <v>2</v>
      </c>
      <c r="J3" s="65"/>
      <c r="K3" s="65"/>
      <c r="L3" s="65"/>
      <c r="M3" s="65" t="s">
        <v>3</v>
      </c>
      <c r="N3" s="65"/>
      <c r="O3" s="65"/>
      <c r="P3" s="69"/>
      <c r="Q3" s="70"/>
    </row>
    <row r="4" spans="2:17" ht="23.25" customHeight="1" x14ac:dyDescent="0.25">
      <c r="B4" s="24" t="str">
        <f>CONCATENATE($O$1,".1")</f>
        <v>2.1</v>
      </c>
      <c r="C4" s="68" t="str">
        <f ca="1">CONCATENATE(Daten!E1,Daten!I1)</f>
        <v>56.7 m</v>
      </c>
      <c r="D4" s="68"/>
      <c r="E4" s="68"/>
      <c r="F4" s="66"/>
      <c r="G4" s="66"/>
      <c r="H4" s="66"/>
      <c r="I4" s="67" t="str">
        <f ca="1">CONCATENATE(TRUNC(Daten!G1,3),Daten!K1)</f>
        <v>763550.535 m³</v>
      </c>
      <c r="J4" s="67"/>
      <c r="K4" s="67"/>
      <c r="L4" s="67"/>
      <c r="M4" s="67" t="str">
        <f ca="1">CONCATENATE(TRUNC(Daten!H1,2),Daten!J1)</f>
        <v>40399.49 m²</v>
      </c>
      <c r="N4" s="67"/>
      <c r="O4" s="67"/>
      <c r="P4" s="25"/>
      <c r="Q4" s="25"/>
    </row>
    <row r="5" spans="2:17" ht="23.25" customHeight="1" x14ac:dyDescent="0.25">
      <c r="B5" s="24" t="str">
        <f>CONCATENATE($O$1,".2")</f>
        <v>2.2</v>
      </c>
      <c r="C5" s="68" t="str">
        <f ca="1">CONCATENATE(Daten!E2,Daten!I2)</f>
        <v>37.7 m</v>
      </c>
      <c r="D5" s="68"/>
      <c r="E5" s="68"/>
      <c r="F5" s="66"/>
      <c r="G5" s="66"/>
      <c r="H5" s="66"/>
      <c r="I5" s="67" t="str">
        <f ca="1">CONCATENATE(TRUNC(Daten!G2,3),Daten!K2)</f>
        <v>224446.408 m³</v>
      </c>
      <c r="J5" s="67"/>
      <c r="K5" s="67"/>
      <c r="L5" s="67"/>
      <c r="M5" s="67" t="str">
        <f ca="1">CONCATENATE(TRUNC(Daten!H2,2),Daten!J2)</f>
        <v>17860.45 m²</v>
      </c>
      <c r="N5" s="67"/>
      <c r="O5" s="67"/>
      <c r="P5" s="25"/>
      <c r="Q5" s="25"/>
    </row>
    <row r="6" spans="2:17" ht="23.25" customHeight="1" x14ac:dyDescent="0.25">
      <c r="B6" s="24" t="str">
        <f>CONCATENATE($O$1,".3")</f>
        <v>2.3</v>
      </c>
      <c r="C6" s="66"/>
      <c r="D6" s="66"/>
      <c r="E6" s="66"/>
      <c r="F6" s="68" t="str">
        <f ca="1">CONCATENATE(Daten!F3,Daten!I3)</f>
        <v>159.6 cm</v>
      </c>
      <c r="G6" s="68"/>
      <c r="H6" s="68"/>
      <c r="I6" s="67" t="str">
        <f ca="1">CONCATENATE(TRUNC(Daten!G3,3),Daten!K3)</f>
        <v>2128615.809 cm³</v>
      </c>
      <c r="J6" s="67"/>
      <c r="K6" s="67"/>
      <c r="L6" s="67"/>
      <c r="M6" s="67" t="str">
        <f ca="1">CONCATENATE(TRUNC(Daten!H3,2),Daten!J3)</f>
        <v>80023.15 cm²</v>
      </c>
      <c r="N6" s="67"/>
      <c r="O6" s="67"/>
      <c r="P6" s="69"/>
      <c r="Q6" s="70"/>
    </row>
    <row r="7" spans="2:17" ht="23.25" customHeight="1" x14ac:dyDescent="0.25">
      <c r="B7" s="24" t="str">
        <f>CONCATENATE($O$1,".4")</f>
        <v>2.4</v>
      </c>
      <c r="C7" s="66"/>
      <c r="D7" s="66"/>
      <c r="E7" s="66"/>
      <c r="F7" s="67" t="str">
        <f ca="1">CONCATENATE(Daten!F4,Daten!I4)</f>
        <v>63.4 cm</v>
      </c>
      <c r="G7" s="67"/>
      <c r="H7" s="67"/>
      <c r="I7" s="68" t="str">
        <f ca="1">CONCATENATE(TRUNC(Daten!G4,3),Daten!K4)</f>
        <v>133433.966 cm³</v>
      </c>
      <c r="J7" s="68"/>
      <c r="K7" s="68"/>
      <c r="L7" s="68"/>
      <c r="M7" s="67" t="str">
        <f ca="1">CONCATENATE(TRUNC(Daten!H4,2),Daten!J4)</f>
        <v>12627.82 cm²</v>
      </c>
      <c r="N7" s="67"/>
      <c r="O7" s="67"/>
    </row>
    <row r="8" spans="2:17" ht="23.25" customHeight="1" x14ac:dyDescent="0.25">
      <c r="B8" s="24" t="str">
        <f>CONCATENATE($O$1,".5")</f>
        <v>2.5</v>
      </c>
      <c r="C8" s="66"/>
      <c r="D8" s="66"/>
      <c r="E8" s="66"/>
      <c r="F8" s="67" t="str">
        <f ca="1">CONCATENATE(Daten!F5,Daten!I5)</f>
        <v>153 dm</v>
      </c>
      <c r="G8" s="67"/>
      <c r="H8" s="67"/>
      <c r="I8" s="67" t="str">
        <f ca="1">CONCATENATE(TRUNC(Daten!G5,3),Daten!K5)</f>
        <v>1875309.331 dm³</v>
      </c>
      <c r="J8" s="67"/>
      <c r="K8" s="67"/>
      <c r="L8" s="67"/>
      <c r="M8" s="68" t="str">
        <f ca="1">CONCATENATE(TRUNC(Daten!H5,2),Daten!J5)</f>
        <v>73541.54 dm²</v>
      </c>
      <c r="N8" s="68"/>
      <c r="O8" s="68"/>
    </row>
    <row r="9" spans="2:17" ht="23.25" customHeight="1" x14ac:dyDescent="0.25">
      <c r="B9" s="24" t="str">
        <f>CONCATENATE($O$1,".6")</f>
        <v>2.6</v>
      </c>
      <c r="C9" s="66"/>
      <c r="D9" s="66"/>
      <c r="E9" s="66"/>
      <c r="F9" s="67" t="str">
        <f ca="1">CONCATENATE(Daten!F6,Daten!I6)</f>
        <v>27.8 cm</v>
      </c>
      <c r="G9" s="67"/>
      <c r="H9" s="67"/>
      <c r="I9" s="68" t="str">
        <f ca="1">CONCATENATE(TRUNC(Daten!G6,3),Daten!K6)</f>
        <v>11249.494 cm³</v>
      </c>
      <c r="J9" s="68"/>
      <c r="K9" s="68"/>
      <c r="L9" s="68"/>
      <c r="M9" s="67" t="str">
        <f ca="1">CONCATENATE(TRUNC(Daten!H6,2),Daten!J6)</f>
        <v>2427.94 cm²</v>
      </c>
      <c r="N9" s="67"/>
      <c r="O9" s="67"/>
      <c r="P9" s="72"/>
      <c r="Q9" s="73"/>
    </row>
    <row r="10" spans="2:17" ht="23.25" customHeight="1" x14ac:dyDescent="0.25">
      <c r="B10" s="74" t="s">
        <v>33</v>
      </c>
      <c r="C10" s="74"/>
      <c r="D10" s="74"/>
      <c r="E10" s="74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2:17" ht="23.25" customHeight="1" x14ac:dyDescent="0.25">
      <c r="B11" s="26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2:17" ht="23.25" customHeight="1" x14ac:dyDescent="0.25">
      <c r="B12" s="26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7"/>
      <c r="Q12" s="78"/>
    </row>
    <row r="13" spans="2:17" ht="23.25" customHeight="1" x14ac:dyDescent="0.25">
      <c r="B13" s="26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2:17" x14ac:dyDescent="0.25">
      <c r="B14" s="79" t="s">
        <v>32</v>
      </c>
      <c r="C14" s="79"/>
      <c r="D14" s="79"/>
      <c r="E14" s="79"/>
      <c r="F14" s="80"/>
      <c r="G14" s="80"/>
      <c r="H14" s="80"/>
      <c r="I14" s="80"/>
      <c r="J14" s="80"/>
      <c r="K14" s="80"/>
      <c r="L14" s="80"/>
      <c r="M14" s="80"/>
      <c r="N14" s="80"/>
    </row>
    <row r="15" spans="2:17" x14ac:dyDescent="0.25">
      <c r="B15" s="81" t="s">
        <v>17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6" customHeight="1" x14ac:dyDescent="0.25"/>
    <row r="17" spans="2:18" s="28" customFormat="1" ht="30.75" customHeight="1" x14ac:dyDescent="0.25">
      <c r="B17" s="27" t="str">
        <f>CONCATENATE($O$1,". A")</f>
        <v>2. A</v>
      </c>
      <c r="C17" s="75" t="str">
        <f ca="1">Daten!B20</f>
        <v>Eine Holzkugel hat einen Durchmesser von 97.4 m. Wie gross ist das Volumen?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6" t="str">
        <f ca="1">Lös!O17</f>
        <v>483810.726 m³</v>
      </c>
      <c r="P17" s="76"/>
      <c r="Q17" s="76"/>
    </row>
    <row r="18" spans="2:18" s="28" customFormat="1" ht="30.75" customHeight="1" x14ac:dyDescent="0.25">
      <c r="B18" s="27" t="str">
        <f>CONCATENATE($O$1,". B")</f>
        <v>2. B</v>
      </c>
      <c r="C18" s="75" t="str">
        <f ca="1">Daten!B21</f>
        <v>Eine Steinkugel hat einen Radius von 25.3 mm. Wie gross ist das Volumen?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6" t="str">
        <f ca="1">Lös!O18</f>
        <v>67834.428 mm³</v>
      </c>
      <c r="P18" s="76"/>
      <c r="Q18" s="76"/>
    </row>
    <row r="19" spans="2:18" s="28" customFormat="1" ht="30.75" customHeight="1" x14ac:dyDescent="0.25">
      <c r="B19" s="27" t="str">
        <f>CONCATENATE($O$1,". C")</f>
        <v>2. C</v>
      </c>
      <c r="C19" s="75" t="str">
        <f ca="1">Daten!B22</f>
        <v>Eine Glaskugel hat einen Durchmesser von 108.6 cm. Wie gross ist das Volumen?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 t="str">
        <f ca="1">Lös!O19</f>
        <v>670637.907 cm³</v>
      </c>
      <c r="P19" s="76"/>
      <c r="Q19" s="76"/>
    </row>
    <row r="20" spans="2:18" s="28" customFormat="1" ht="30.75" customHeight="1" x14ac:dyDescent="0.25">
      <c r="B20" s="27" t="str">
        <f>CONCATENATE($O$1,". D")</f>
        <v>2. D</v>
      </c>
      <c r="C20" s="75" t="str">
        <f ca="1">Daten!B23</f>
        <v>Eine Glasmurmel hat ein Volumen von 788047.644 mm³. Wie gross ist der Radius?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6" t="str">
        <f ca="1">Lös!O20</f>
        <v>57.3 mm</v>
      </c>
      <c r="P20" s="76"/>
      <c r="Q20" s="76"/>
    </row>
    <row r="21" spans="2:18" s="28" customFormat="1" ht="30.75" customHeight="1" x14ac:dyDescent="0.25">
      <c r="B21" s="27" t="str">
        <f>CONCATENATE($O$1,". E")</f>
        <v>2. E</v>
      </c>
      <c r="C21" s="75" t="str">
        <f ca="1">Daten!B24</f>
        <v>Eine Holzkugel hat einen Radius von 62.7 dm. Wie gross ist die Oberfläche?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 t="str">
        <f ca="1">Lös!O21</f>
        <v>49402.04 dm²</v>
      </c>
      <c r="P21" s="76"/>
      <c r="Q21" s="76"/>
    </row>
    <row r="22" spans="2:18" s="28" customFormat="1" ht="30.75" customHeight="1" x14ac:dyDescent="0.25">
      <c r="B22" s="27" t="str">
        <f>CONCATENATE($O$1,". F")</f>
        <v>2. F</v>
      </c>
      <c r="C22" s="75" t="str">
        <f ca="1">Daten!B25</f>
        <v>Eine Glaskugel hat ein Volumen von 369120.905 mm³. Wie gross ist der Radius?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6" t="str">
        <f ca="1">Lös!O22</f>
        <v>44.5 mm</v>
      </c>
      <c r="P22" s="76"/>
      <c r="Q22" s="76"/>
    </row>
    <row r="23" spans="2:18" s="28" customFormat="1" ht="30.75" customHeight="1" x14ac:dyDescent="0.25">
      <c r="B23" s="27" t="str">
        <f>CONCATENATE($O$1,". G")</f>
        <v>2. G</v>
      </c>
      <c r="C23" s="75" t="str">
        <f ca="1">Daten!B26</f>
        <v>Eine Glasmurmel hat einen Radius von 74.4 dm. Wie gross ist die Oberfläche?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6" t="str">
        <f ca="1">Lös!O23</f>
        <v>69559.38 dm²</v>
      </c>
      <c r="P23" s="76"/>
      <c r="Q23" s="76"/>
    </row>
    <row r="24" spans="2:18" s="28" customFormat="1" ht="30.75" customHeight="1" x14ac:dyDescent="0.25">
      <c r="B24" s="27" t="str">
        <f>CONCATENATE($O$1,". H")</f>
        <v>2. H</v>
      </c>
      <c r="C24" s="75" t="str">
        <f ca="1">Daten!B27</f>
        <v>Ein Ball hat einen Durchmesser von 31 m. Wie gross ist die Oberfläche?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6" t="str">
        <f ca="1">Lös!O24</f>
        <v>3019.07 m²</v>
      </c>
      <c r="P24" s="76"/>
      <c r="Q24" s="76"/>
    </row>
    <row r="25" spans="2:18" s="28" customFormat="1" ht="30.75" customHeight="1" x14ac:dyDescent="0.25">
      <c r="B25" s="27" t="str">
        <f>CONCATENATE($O$1,". J")</f>
        <v>2. J</v>
      </c>
      <c r="C25" s="75" t="str">
        <f ca="1">Daten!B28</f>
        <v>Eine Steinkugel hat ein Volumen von 1767145.867 cm³. Wie gross ist der Durchmesser?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 t="str">
        <f ca="1">Lös!O25</f>
        <v>150 cm</v>
      </c>
      <c r="P25" s="76"/>
      <c r="Q25" s="76"/>
    </row>
    <row r="26" spans="2:18" s="28" customFormat="1" ht="30.75" customHeight="1" x14ac:dyDescent="0.25">
      <c r="B26" s="29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3"/>
      <c r="P26" s="83"/>
      <c r="Q26" s="83"/>
      <c r="R26" s="30"/>
    </row>
    <row r="27" spans="2:18" s="28" customFormat="1" ht="30.75" customHeight="1" x14ac:dyDescent="0.25">
      <c r="B27" s="29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3"/>
      <c r="P27" s="83"/>
      <c r="Q27" s="83"/>
      <c r="R27" s="30"/>
    </row>
    <row r="28" spans="2:18" s="28" customFormat="1" ht="30.75" customHeight="1" x14ac:dyDescent="0.25">
      <c r="B28" s="29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3"/>
      <c r="P28" s="83"/>
      <c r="Q28" s="83"/>
      <c r="R28" s="30"/>
    </row>
    <row r="30" spans="2:18" x14ac:dyDescent="0.25">
      <c r="M30" s="80" t="s">
        <v>29</v>
      </c>
      <c r="N30" s="80"/>
      <c r="O30" s="21" t="s">
        <v>30</v>
      </c>
    </row>
    <row r="31" spans="2:18" x14ac:dyDescent="0.25">
      <c r="M31" s="21" t="s">
        <v>31</v>
      </c>
    </row>
    <row r="32" spans="2:18" x14ac:dyDescent="0.25">
      <c r="B32" s="79" t="s">
        <v>24</v>
      </c>
      <c r="C32" s="79"/>
      <c r="D32" s="79"/>
      <c r="E32" s="79"/>
    </row>
    <row r="33" spans="2:21" x14ac:dyDescent="0.25">
      <c r="B33" s="81" t="s">
        <v>19</v>
      </c>
      <c r="C33" s="81"/>
      <c r="D33" s="84" t="s">
        <v>18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</row>
    <row r="38" spans="2:21" x14ac:dyDescent="0.25">
      <c r="U38" s="31"/>
    </row>
  </sheetData>
  <sheetProtection sheet="1" objects="1" scenarios="1" selectLockedCells="1" selectUnlockedCells="1"/>
  <mergeCells count="84">
    <mergeCell ref="C25:N25"/>
    <mergeCell ref="O25:Q25"/>
    <mergeCell ref="C26:N26"/>
    <mergeCell ref="O26:Q26"/>
    <mergeCell ref="B33:C33"/>
    <mergeCell ref="D33:Q33"/>
    <mergeCell ref="C27:N27"/>
    <mergeCell ref="O27:Q27"/>
    <mergeCell ref="C28:N28"/>
    <mergeCell ref="O28:Q28"/>
    <mergeCell ref="M30:N30"/>
    <mergeCell ref="B32:E32"/>
    <mergeCell ref="C22:N22"/>
    <mergeCell ref="O22:Q22"/>
    <mergeCell ref="C23:N23"/>
    <mergeCell ref="O23:Q23"/>
    <mergeCell ref="C24:N24"/>
    <mergeCell ref="O24:Q24"/>
    <mergeCell ref="C19:N19"/>
    <mergeCell ref="O19:Q19"/>
    <mergeCell ref="C20:N20"/>
    <mergeCell ref="O20:Q20"/>
    <mergeCell ref="C21:N21"/>
    <mergeCell ref="O21:Q21"/>
    <mergeCell ref="I14:K14"/>
    <mergeCell ref="L14:N14"/>
    <mergeCell ref="B15:Q15"/>
    <mergeCell ref="C18:N18"/>
    <mergeCell ref="O18:Q18"/>
    <mergeCell ref="F10:H10"/>
    <mergeCell ref="I10:L10"/>
    <mergeCell ref="M10:O10"/>
    <mergeCell ref="C17:N17"/>
    <mergeCell ref="O17:Q17"/>
    <mergeCell ref="C12:E12"/>
    <mergeCell ref="F12:H12"/>
    <mergeCell ref="I12:L12"/>
    <mergeCell ref="M12:O12"/>
    <mergeCell ref="P12:Q12"/>
    <mergeCell ref="C13:E13"/>
    <mergeCell ref="F13:H13"/>
    <mergeCell ref="I13:L13"/>
    <mergeCell ref="M13:O13"/>
    <mergeCell ref="B14:E14"/>
    <mergeCell ref="F14:H14"/>
    <mergeCell ref="M6:O6"/>
    <mergeCell ref="P6:Q6"/>
    <mergeCell ref="C11:E11"/>
    <mergeCell ref="F11:H11"/>
    <mergeCell ref="I11:L11"/>
    <mergeCell ref="M11:O11"/>
    <mergeCell ref="C8:E8"/>
    <mergeCell ref="F8:H8"/>
    <mergeCell ref="I8:L8"/>
    <mergeCell ref="M8:O8"/>
    <mergeCell ref="C9:E9"/>
    <mergeCell ref="F9:H9"/>
    <mergeCell ref="I9:L9"/>
    <mergeCell ref="M9:O9"/>
    <mergeCell ref="P9:Q9"/>
    <mergeCell ref="B10:E10"/>
    <mergeCell ref="C7:E7"/>
    <mergeCell ref="F7:H7"/>
    <mergeCell ref="I7:L7"/>
    <mergeCell ref="M7:O7"/>
    <mergeCell ref="P3:Q3"/>
    <mergeCell ref="C4:E4"/>
    <mergeCell ref="F4:H4"/>
    <mergeCell ref="I4:L4"/>
    <mergeCell ref="M4:O4"/>
    <mergeCell ref="C5:E5"/>
    <mergeCell ref="F5:H5"/>
    <mergeCell ref="I5:L5"/>
    <mergeCell ref="M5:O5"/>
    <mergeCell ref="C6:E6"/>
    <mergeCell ref="F6:H6"/>
    <mergeCell ref="I6:L6"/>
    <mergeCell ref="G1:H1"/>
    <mergeCell ref="I1:L1"/>
    <mergeCell ref="M1:N1"/>
    <mergeCell ref="C3:E3"/>
    <mergeCell ref="F3:H3"/>
    <mergeCell ref="I3:L3"/>
    <mergeCell ref="M3:O3"/>
  </mergeCells>
  <pageMargins left="0.7" right="0.7" top="0.78740157499999996" bottom="0.78740157499999996" header="0.3" footer="0.3"/>
  <pageSetup paperSize="9" orientation="portrait" r:id="rId1"/>
  <headerFooter>
    <oddHeader>&amp;L&amp;"-,Fett"&amp;12Die Kugel&amp;11
&amp;10Berechnungen</oddHeader>
    <oddFooter>&amp;L&amp;"-,Fett Kursiv"&amp;9Franz Feldmann&amp;"-,Kursiv" - www.e13.ch&amp;R&amp;G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64"/>
  <sheetViews>
    <sheetView topLeftCell="I437" workbookViewId="0">
      <selection activeCell="O455" sqref="O455"/>
    </sheetView>
  </sheetViews>
  <sheetFormatPr baseColWidth="10" defaultRowHeight="15" x14ac:dyDescent="0.25"/>
  <cols>
    <col min="2" max="2" width="86" customWidth="1"/>
    <col min="6" max="6" width="15.28515625" customWidth="1"/>
    <col min="12" max="12" width="50.7109375" customWidth="1"/>
    <col min="13" max="13" width="33" customWidth="1"/>
    <col min="14" max="14" width="5.7109375" customWidth="1"/>
    <col min="15" max="15" width="84.140625" customWidth="1"/>
    <col min="16" max="16" width="19.5703125" customWidth="1"/>
  </cols>
  <sheetData>
    <row r="1" spans="2:19" x14ac:dyDescent="0.25">
      <c r="B1" t="str">
        <f ca="1">INDIRECT("O"&amp;MATCH(LARGE(Q$1:Q$450,ROW()),Q$1:Q$450,0))</f>
        <v>Eine Glaskugel hat ein Volumen von 1449105.302 cm³. Wie gross ist der Radius?</v>
      </c>
      <c r="C1" t="str">
        <f ca="1">INDIRECT("P"&amp;MATCH(LARGE(Q$1:Q$450,ROW()),Q$1:Q$450,0))</f>
        <v>70.2 cm</v>
      </c>
      <c r="E1">
        <f ca="1">1+(RANDBETWEEN(1,900)/10)</f>
        <v>56.7</v>
      </c>
      <c r="F1">
        <f ca="1">E1*2</f>
        <v>113.4</v>
      </c>
      <c r="G1">
        <f ca="1">E1^3*PI()*4/3</f>
        <v>763550.53534110647</v>
      </c>
      <c r="H1">
        <f ca="1">E1*E1*4*PI()</f>
        <v>40399.499224397165</v>
      </c>
      <c r="I1" t="str">
        <f ca="1">CHOOSE(RANDBETWEEN(1,4),$R$1,$R$2,$R$3,$R$4)</f>
        <v xml:space="preserve"> m</v>
      </c>
      <c r="J1" t="str">
        <f ca="1">CONCATENATE(I1,"²")</f>
        <v xml:space="preserve"> m²</v>
      </c>
      <c r="K1" t="str">
        <f ca="1">CONCATENATE(I1,"³")</f>
        <v xml:space="preserve"> m³</v>
      </c>
      <c r="L1" t="str">
        <f ca="1">CONCATENATE(CHOOSE(RANDBETWEEN(1,9),$S$1,$S$2,$S$3,$S$4,$S$5,$S$6,$S$7,$S$8,$S$9),"hat einen Radius von ")</f>
        <v xml:space="preserve">Eine Holzkugel hat einen Radius von </v>
      </c>
      <c r="M1" t="str">
        <f ca="1">CONCATENATE(I1,". Wie gross ist das Volumen?")</f>
        <v xml:space="preserve"> m. Wie gross ist das Volumen?</v>
      </c>
      <c r="O1" s="1" t="str">
        <f ca="1">CONCATENATE(L1,E1,M1)</f>
        <v>Eine Holzkugel hat einen Radius von 56.7 m. Wie gross ist das Volumen?</v>
      </c>
      <c r="P1" t="str">
        <f ca="1">CONCATENATE(TRUNC(G1,3),K1)</f>
        <v>763550.535 m³</v>
      </c>
      <c r="Q1">
        <f ca="1">RANDBETWEEN(1,20000)</f>
        <v>19912</v>
      </c>
      <c r="R1" t="s">
        <v>4</v>
      </c>
      <c r="S1" t="s">
        <v>10</v>
      </c>
    </row>
    <row r="2" spans="2:19" x14ac:dyDescent="0.25">
      <c r="B2" t="str">
        <f t="shared" ref="B2:B65" ca="1" si="0">INDIRECT("O"&amp;MATCH(LARGE(Q$1:Q$450,ROW()),Q$1:Q$450,0))</f>
        <v>Eine Holzkugel hat einen Radius von 56.7 m. Wie gross ist das Volumen?</v>
      </c>
      <c r="C2" t="str">
        <f t="shared" ref="C2:C65" ca="1" si="1">INDIRECT("P"&amp;MATCH(LARGE(Q$1:Q$450,ROW()),Q$1:Q$450,0))</f>
        <v>763550.535 m³</v>
      </c>
      <c r="E2">
        <f t="shared" ref="E2:E65" ca="1" si="2">1+(RANDBETWEEN(1,900)/10)</f>
        <v>37.700000000000003</v>
      </c>
      <c r="F2">
        <f t="shared" ref="F2:F65" ca="1" si="3">E2*2</f>
        <v>75.400000000000006</v>
      </c>
      <c r="G2">
        <f t="shared" ref="G2:G15" ca="1" si="4">E2^3*PI()*4/3</f>
        <v>224446.40825706406</v>
      </c>
      <c r="H2">
        <f t="shared" ref="H2:H15" ca="1" si="5">E2*E2*4*PI()</f>
        <v>17860.45689048255</v>
      </c>
      <c r="I2" t="str">
        <f t="shared" ref="I2:I65" ca="1" si="6">CHOOSE(RANDBETWEEN(1,4),$R$1,$R$2,$R$3,$R$4)</f>
        <v xml:space="preserve"> m</v>
      </c>
      <c r="J2" t="str">
        <f t="shared" ref="J2:J65" ca="1" si="7">CONCATENATE(I2,"²")</f>
        <v xml:space="preserve"> m²</v>
      </c>
      <c r="K2" t="str">
        <f t="shared" ref="K2:K4" ca="1" si="8">CONCATENATE(I2,"³")</f>
        <v xml:space="preserve"> m³</v>
      </c>
      <c r="L2" t="str">
        <f ca="1">CONCATENATE(CHOOSE(RANDBETWEEN(1,9),$S$1,$S$2,$S$3,$S$4,$S$5,$S$6,$S$7,$S$8,$S$9),"hat einen Durchmesser von ")</f>
        <v xml:space="preserve">Eine Steinkugel hat einen Durchmesser von </v>
      </c>
      <c r="M2" t="str">
        <f ca="1">CONCATENATE(I2,". Wie gross ist das Volumen?")</f>
        <v xml:space="preserve"> m. Wie gross ist das Volumen?</v>
      </c>
      <c r="O2" s="1" t="str">
        <f ca="1">CONCATENATE(L2,F2,M2)</f>
        <v>Eine Steinkugel hat einen Durchmesser von 75.4 m. Wie gross ist das Volumen?</v>
      </c>
      <c r="P2" t="str">
        <f ca="1">CONCATENATE(TRUNC(G2,3),K2)</f>
        <v>224446.408 m³</v>
      </c>
      <c r="Q2">
        <f t="shared" ref="Q2:Q65" ca="1" si="9">RANDBETWEEN(1,20000)</f>
        <v>9958</v>
      </c>
      <c r="R2" t="s">
        <v>5</v>
      </c>
      <c r="S2" t="s">
        <v>11</v>
      </c>
    </row>
    <row r="3" spans="2:19" x14ac:dyDescent="0.25">
      <c r="B3" t="str">
        <f t="shared" ca="1" si="0"/>
        <v>Eine Holzkugel hat einen Radius von 18.3 m. Wie gross ist die Oberfläche?</v>
      </c>
      <c r="C3" t="str">
        <f t="shared" ca="1" si="1"/>
        <v>4208.35 m²</v>
      </c>
      <c r="E3">
        <f t="shared" ca="1" si="2"/>
        <v>79.8</v>
      </c>
      <c r="F3">
        <f t="shared" ca="1" si="3"/>
        <v>159.6</v>
      </c>
      <c r="G3">
        <f t="shared" ca="1" si="4"/>
        <v>2128615.8093398968</v>
      </c>
      <c r="H3">
        <f t="shared" ca="1" si="5"/>
        <v>80023.150727063781</v>
      </c>
      <c r="I3" t="str">
        <f t="shared" ca="1" si="6"/>
        <v xml:space="preserve"> cm</v>
      </c>
      <c r="J3" t="str">
        <f t="shared" ca="1" si="7"/>
        <v xml:space="preserve"> cm²</v>
      </c>
      <c r="K3" t="str">
        <f t="shared" ca="1" si="8"/>
        <v xml:space="preserve"> cm³</v>
      </c>
      <c r="L3" t="str">
        <f ca="1">CONCATENATE(CHOOSE(RANDBETWEEN(1,9),$S$1,$S$2,$S$3,$S$4,$S$5,$S$6,$S$7,$S$8,$S$9),"hat einen Radius von ")</f>
        <v xml:space="preserve">Eine Kugel hat einen Radius von </v>
      </c>
      <c r="M3" t="str">
        <f ca="1">CONCATENATE(I3,". Wie gross ist die Oberfläche?")</f>
        <v xml:space="preserve"> cm. Wie gross ist die Oberfläche?</v>
      </c>
      <c r="O3" s="1" t="str">
        <f t="shared" ref="O3:O59" ca="1" si="10">CONCATENATE(L3,E3,M3)</f>
        <v>Eine Kugel hat einen Radius von 79.8 cm. Wie gross ist die Oberfläche?</v>
      </c>
      <c r="P3" t="str">
        <f ca="1">CONCATENATE(TRUNC(H3,2),J3)</f>
        <v>80023.15 cm²</v>
      </c>
      <c r="Q3">
        <f t="shared" ca="1" si="9"/>
        <v>4020</v>
      </c>
      <c r="R3" t="s">
        <v>20</v>
      </c>
      <c r="S3" t="s">
        <v>9</v>
      </c>
    </row>
    <row r="4" spans="2:19" x14ac:dyDescent="0.25">
      <c r="B4" t="str">
        <f t="shared" ca="1" si="0"/>
        <v>Eine Plastikkugel hat einen Durchmesser von 142.2 mm. Wie gross ist das Volumen?</v>
      </c>
      <c r="C4" t="str">
        <f t="shared" ca="1" si="1"/>
        <v>1505557.724 mm³</v>
      </c>
      <c r="E4">
        <f t="shared" ca="1" si="2"/>
        <v>31.7</v>
      </c>
      <c r="F4">
        <f t="shared" ca="1" si="3"/>
        <v>63.4</v>
      </c>
      <c r="G4">
        <f t="shared" ca="1" si="4"/>
        <v>133433.96642774314</v>
      </c>
      <c r="H4">
        <f t="shared" ca="1" si="5"/>
        <v>12627.820166663389</v>
      </c>
      <c r="I4" t="str">
        <f t="shared" ca="1" si="6"/>
        <v xml:space="preserve"> cm</v>
      </c>
      <c r="J4" t="str">
        <f t="shared" ca="1" si="7"/>
        <v xml:space="preserve"> cm²</v>
      </c>
      <c r="K4" t="str">
        <f t="shared" ca="1" si="8"/>
        <v xml:space="preserve"> cm³</v>
      </c>
      <c r="L4" t="str">
        <f ca="1">CONCATENATE(CHOOSE(RANDBETWEEN(1,9),$S$1,$S$2,$S$3,$S$4,$S$5,$S$6,$S$7,$S$8,$S$9),"hat einen Durchmesser von ")</f>
        <v xml:space="preserve">Ein Ball hat einen Durchmesser von </v>
      </c>
      <c r="M4" t="str">
        <f ca="1">CONCATENATE(I4,". Wie gross ist die Oberfläche?")</f>
        <v xml:space="preserve"> cm. Wie gross ist die Oberfläche?</v>
      </c>
      <c r="O4" s="1" t="str">
        <f ca="1">CONCATENATE(L4,F4,M4)</f>
        <v>Ein Ball hat einen Durchmesser von 63.4 cm. Wie gross ist die Oberfläche?</v>
      </c>
      <c r="P4" t="str">
        <f ca="1">CONCATENATE(TRUNC(H4,2),J4)</f>
        <v>12627.82 cm²</v>
      </c>
      <c r="Q4">
        <f t="shared" ca="1" si="9"/>
        <v>15704</v>
      </c>
      <c r="R4" t="s">
        <v>21</v>
      </c>
      <c r="S4" t="s">
        <v>12</v>
      </c>
    </row>
    <row r="5" spans="2:19" x14ac:dyDescent="0.25">
      <c r="B5" t="str">
        <f t="shared" ca="1" si="0"/>
        <v>Eine Glasmurmel hat eine Oberfläche von 18626.5 dm². Wie gross ist der Durchmesser?</v>
      </c>
      <c r="C5" t="str">
        <f t="shared" ca="1" si="1"/>
        <v>77 dm</v>
      </c>
      <c r="E5">
        <f t="shared" ca="1" si="2"/>
        <v>76.5</v>
      </c>
      <c r="F5">
        <f t="shared" ca="1" si="3"/>
        <v>153</v>
      </c>
      <c r="G5">
        <f t="shared" ca="1" si="4"/>
        <v>1875309.3319110284</v>
      </c>
      <c r="H5">
        <f t="shared" ca="1" si="5"/>
        <v>73541.542427883469</v>
      </c>
      <c r="I5" t="str">
        <f t="shared" ca="1" si="6"/>
        <v xml:space="preserve"> dm</v>
      </c>
      <c r="J5" t="str">
        <f t="shared" ca="1" si="7"/>
        <v xml:space="preserve"> dm²</v>
      </c>
      <c r="K5" t="str">
        <f t="shared" ref="K5:K32" ca="1" si="11">CONCATENATE(I5,"³")</f>
        <v xml:space="preserve"> dm³</v>
      </c>
      <c r="L5" t="str">
        <f ca="1">CONCATENATE(CHOOSE(RANDBETWEEN(1,9),$S$1,$S$2,$S$3,$S$4,$S$5,$S$6,$S$7,$S$8,$S$9),"hat ein Volumen von ")</f>
        <v xml:space="preserve">Eine Stahlkugel hat ein Volumen von </v>
      </c>
      <c r="M5" t="s">
        <v>22</v>
      </c>
      <c r="O5" s="1" t="str">
        <f ca="1">CONCATENATE(L5,TRUNC(G5,3),K5,M5)</f>
        <v>Eine Stahlkugel hat ein Volumen von 1875309.331 dm³. Wie gross ist der Radius?</v>
      </c>
      <c r="P5" t="str">
        <f ca="1">CONCATENATE(E5,I5)</f>
        <v>76.5 dm</v>
      </c>
      <c r="Q5">
        <f t="shared" ca="1" si="9"/>
        <v>3511</v>
      </c>
      <c r="S5" t="s">
        <v>13</v>
      </c>
    </row>
    <row r="6" spans="2:19" x14ac:dyDescent="0.25">
      <c r="B6" t="str">
        <f t="shared" ca="1" si="0"/>
        <v>Eine Plastikkugel hat ein Volumen von 77951.814 mm³. Wie gross ist der Radius?</v>
      </c>
      <c r="C6" t="str">
        <f t="shared" ca="1" si="1"/>
        <v>26.5 mm</v>
      </c>
      <c r="E6">
        <f t="shared" ca="1" si="2"/>
        <v>13.9</v>
      </c>
      <c r="F6">
        <f t="shared" ca="1" si="3"/>
        <v>27.8</v>
      </c>
      <c r="G6">
        <f t="shared" ca="1" si="4"/>
        <v>11249.494560988222</v>
      </c>
      <c r="H6">
        <f t="shared" ca="1" si="5"/>
        <v>2427.9484664003357</v>
      </c>
      <c r="I6" t="str">
        <f t="shared" ca="1" si="6"/>
        <v xml:space="preserve"> cm</v>
      </c>
      <c r="J6" t="str">
        <f t="shared" ca="1" si="7"/>
        <v xml:space="preserve"> cm²</v>
      </c>
      <c r="K6" t="str">
        <f t="shared" ca="1" si="11"/>
        <v xml:space="preserve"> cm³</v>
      </c>
      <c r="L6" t="str">
        <f ca="1">CONCATENATE(CHOOSE(RANDBETWEEN(1,9),$S$1,$S$2,$S$3,$S$4,$S$5,$S$6,$S$7,$S$8,$S$9),"hat eine Oberfläche von ")</f>
        <v xml:space="preserve">Eine Glaskugel hat eine Oberfläche von </v>
      </c>
      <c r="M6" t="s">
        <v>22</v>
      </c>
      <c r="O6" s="1" t="str">
        <f ca="1">CONCATENATE(L6,TRUNC(H6,2),J6,M6)</f>
        <v>Eine Glaskugel hat eine Oberfläche von 2427.94 cm². Wie gross ist der Radius?</v>
      </c>
      <c r="P6" t="str">
        <f ca="1">CONCATENATE(E6,I6)</f>
        <v>13.9 cm</v>
      </c>
      <c r="Q6">
        <f t="shared" ca="1" si="9"/>
        <v>10666</v>
      </c>
      <c r="S6" t="s">
        <v>14</v>
      </c>
    </row>
    <row r="7" spans="2:19" x14ac:dyDescent="0.25">
      <c r="B7" t="str">
        <f t="shared" ca="1" si="0"/>
        <v>Ein Ball hat ein Volumen von 1388055.696 cm³. Wie gross ist der Radius?</v>
      </c>
      <c r="C7" t="str">
        <f t="shared" ca="1" si="1"/>
        <v>69.2 cm</v>
      </c>
      <c r="E7">
        <f t="shared" ca="1" si="2"/>
        <v>39.799999999999997</v>
      </c>
      <c r="F7">
        <f t="shared" ca="1" si="3"/>
        <v>79.599999999999994</v>
      </c>
      <c r="G7">
        <f t="shared" ca="1" si="4"/>
        <v>264081.40719239536</v>
      </c>
      <c r="H7">
        <f t="shared" ca="1" si="5"/>
        <v>19905.6337079695</v>
      </c>
      <c r="I7" t="str">
        <f t="shared" ca="1" si="6"/>
        <v xml:space="preserve"> mm</v>
      </c>
      <c r="J7" t="str">
        <f t="shared" ca="1" si="7"/>
        <v xml:space="preserve"> mm²</v>
      </c>
      <c r="K7" t="str">
        <f t="shared" ca="1" si="11"/>
        <v xml:space="preserve"> mm³</v>
      </c>
      <c r="L7" t="str">
        <f ca="1">CONCATENATE(CHOOSE(RANDBETWEEN(1,7),$S$1,$S$2,$S$3,$S$4,$S$5,$S$6,$S$7),"hat ein Volumen von ")</f>
        <v xml:space="preserve">Eine Glasmurmel hat ein Volumen von </v>
      </c>
      <c r="M7" t="s">
        <v>23</v>
      </c>
      <c r="O7" s="1" t="str">
        <f ca="1">CONCATENATE(L7,TRUNC(G7,3),K7,M7)</f>
        <v>Eine Glasmurmel hat ein Volumen von 264081.407 mm³. Wie gross ist der Durchmesser?</v>
      </c>
      <c r="P7" t="str">
        <f ca="1">CONCATENATE(F7,I7)</f>
        <v>79.6 mm</v>
      </c>
      <c r="Q7">
        <f t="shared" ca="1" si="9"/>
        <v>467</v>
      </c>
      <c r="S7" t="s">
        <v>6</v>
      </c>
    </row>
    <row r="8" spans="2:19" x14ac:dyDescent="0.25">
      <c r="B8" t="str">
        <f t="shared" ca="1" si="0"/>
        <v>Eine Kugel hat einen Durchmesser von 64.2 cm. Wie gross ist die Oberfläche?</v>
      </c>
      <c r="C8" t="str">
        <f t="shared" ca="1" si="1"/>
        <v>12948.51 cm²</v>
      </c>
      <c r="E8">
        <f t="shared" ca="1" si="2"/>
        <v>8.9</v>
      </c>
      <c r="F8">
        <f t="shared" ca="1" si="3"/>
        <v>17.8</v>
      </c>
      <c r="G8">
        <f t="shared" ca="1" si="4"/>
        <v>2952.9672418780574</v>
      </c>
      <c r="H8">
        <f t="shared" ca="1" si="5"/>
        <v>995.38221636339017</v>
      </c>
      <c r="I8" t="str">
        <f t="shared" ca="1" si="6"/>
        <v xml:space="preserve"> dm</v>
      </c>
      <c r="J8" t="str">
        <f t="shared" ca="1" si="7"/>
        <v xml:space="preserve"> dm²</v>
      </c>
      <c r="K8" t="str">
        <f t="shared" ca="1" si="11"/>
        <v xml:space="preserve"> dm³</v>
      </c>
      <c r="L8" t="str">
        <f ca="1">CONCATENATE(CHOOSE(RANDBETWEEN(1,9),$S$1,$S$2,$S$3,$S$4,$S$5,$S$6,$S$7,$S$8,$S$9),"hat eine Oberfläche von ")</f>
        <v xml:space="preserve">Eine Kugel hat eine Oberfläche von </v>
      </c>
      <c r="M8" t="s">
        <v>23</v>
      </c>
      <c r="O8" s="1" t="str">
        <f ca="1">CONCATENATE(L8,TRUNC(H8,2),J8,M8)</f>
        <v>Eine Kugel hat eine Oberfläche von 995.38 dm². Wie gross ist der Durchmesser?</v>
      </c>
      <c r="P8" t="str">
        <f ca="1">CONCATENATE(F8,I8)</f>
        <v>17.8 dm</v>
      </c>
      <c r="Q8">
        <f t="shared" ca="1" si="9"/>
        <v>15144</v>
      </c>
      <c r="S8" t="s">
        <v>7</v>
      </c>
    </row>
    <row r="9" spans="2:19" x14ac:dyDescent="0.25">
      <c r="B9" t="str">
        <f t="shared" ca="1" si="0"/>
        <v>Eine Plastikkugel hat eine Oberfläche von 90365.27 dm². Wie gross ist der Radius?</v>
      </c>
      <c r="C9" t="str">
        <f t="shared" ca="1" si="1"/>
        <v>84.8 dm</v>
      </c>
      <c r="E9">
        <f t="shared" ca="1" si="2"/>
        <v>19.2</v>
      </c>
      <c r="F9">
        <f t="shared" ca="1" si="3"/>
        <v>38.4</v>
      </c>
      <c r="G9">
        <f t="shared" ca="1" si="4"/>
        <v>29647.787924975139</v>
      </c>
      <c r="H9">
        <f t="shared" ca="1" si="5"/>
        <v>4632.4668632773655</v>
      </c>
      <c r="I9" t="str">
        <f t="shared" ca="1" si="6"/>
        <v xml:space="preserve"> mm</v>
      </c>
      <c r="J9" t="str">
        <f t="shared" ca="1" si="7"/>
        <v xml:space="preserve"> mm²</v>
      </c>
      <c r="K9" t="str">
        <f t="shared" ca="1" si="11"/>
        <v xml:space="preserve"> mm³</v>
      </c>
      <c r="L9" t="str">
        <f t="shared" ref="L9" ca="1" si="12">CONCATENATE(CHOOSE(RANDBETWEEN(1,9),$S$1,$S$2,$S$3,$S$4,$S$5,$S$6,$S$7,$S$8,$S$9),"hat einen Radius von ")</f>
        <v xml:space="preserve">Eine Plastikkugel hat einen Radius von </v>
      </c>
      <c r="M9" t="str">
        <f t="shared" ref="M9:M10" ca="1" si="13">CONCATENATE(I9,". Wie gross ist das Volumen?")</f>
        <v xml:space="preserve"> mm. Wie gross ist das Volumen?</v>
      </c>
      <c r="O9" s="1" t="str">
        <f t="shared" ref="O9" ca="1" si="14">CONCATENATE(L9,E9,M9)</f>
        <v>Eine Plastikkugel hat einen Radius von 19.2 mm. Wie gross ist das Volumen?</v>
      </c>
      <c r="P9" t="str">
        <f t="shared" ref="P9:P10" ca="1" si="15">CONCATENATE(TRUNC(G9,3),K9)</f>
        <v>29647.787 mm³</v>
      </c>
      <c r="Q9">
        <f t="shared" ca="1" si="9"/>
        <v>10118</v>
      </c>
      <c r="S9" t="s">
        <v>8</v>
      </c>
    </row>
    <row r="10" spans="2:19" x14ac:dyDescent="0.25">
      <c r="B10" t="str">
        <f t="shared" ca="1" si="0"/>
        <v>Eine Steinkugel hat einen Radius von 31.3 dm. Wie gross ist die Oberfläche?</v>
      </c>
      <c r="C10" t="str">
        <f t="shared" ca="1" si="1"/>
        <v>12311.14 dm²</v>
      </c>
      <c r="E10">
        <f t="shared" ca="1" si="2"/>
        <v>38.200000000000003</v>
      </c>
      <c r="F10">
        <f t="shared" ca="1" si="3"/>
        <v>76.400000000000006</v>
      </c>
      <c r="G10">
        <f t="shared" ca="1" si="4"/>
        <v>233495.59834412127</v>
      </c>
      <c r="H10">
        <f t="shared" ca="1" si="5"/>
        <v>18337.350655297483</v>
      </c>
      <c r="I10" t="str">
        <f t="shared" ca="1" si="6"/>
        <v xml:space="preserve"> m</v>
      </c>
      <c r="J10" t="str">
        <f t="shared" ca="1" si="7"/>
        <v xml:space="preserve"> m²</v>
      </c>
      <c r="K10" t="str">
        <f t="shared" ca="1" si="11"/>
        <v xml:space="preserve"> m³</v>
      </c>
      <c r="L10" t="str">
        <f t="shared" ref="L10" ca="1" si="16">CONCATENATE(CHOOSE(RANDBETWEEN(1,9),$S$1,$S$2,$S$3,$S$4,$S$5,$S$6,$S$7,$S$8,$S$9),"hat einen Durchmesser von ")</f>
        <v xml:space="preserve">Ein Ball hat einen Durchmesser von </v>
      </c>
      <c r="M10" t="str">
        <f t="shared" ca="1" si="13"/>
        <v xml:space="preserve"> m. Wie gross ist das Volumen?</v>
      </c>
      <c r="O10" s="1" t="str">
        <f t="shared" ref="O10" ca="1" si="17">CONCATENATE(L10,F10,M10)</f>
        <v>Ein Ball hat einen Durchmesser von 76.4 m. Wie gross ist das Volumen?</v>
      </c>
      <c r="P10" t="str">
        <f t="shared" ca="1" si="15"/>
        <v>233495.598 m³</v>
      </c>
      <c r="Q10">
        <f t="shared" ca="1" si="9"/>
        <v>15072</v>
      </c>
    </row>
    <row r="11" spans="2:19" x14ac:dyDescent="0.25">
      <c r="B11" t="str">
        <f t="shared" ca="1" si="0"/>
        <v>Eine Holzkugel hat einen Durchmesser von 18.8 m. Wie gross ist das Volumen?</v>
      </c>
      <c r="C11" t="str">
        <f t="shared" ca="1" si="1"/>
        <v>3479.142 m³</v>
      </c>
      <c r="E11">
        <f t="shared" ca="1" si="2"/>
        <v>25.9</v>
      </c>
      <c r="F11">
        <f t="shared" ca="1" si="3"/>
        <v>51.8</v>
      </c>
      <c r="G11">
        <f t="shared" ca="1" si="4"/>
        <v>72775.953053364457</v>
      </c>
      <c r="H11">
        <f t="shared" ca="1" si="5"/>
        <v>8429.6470718182754</v>
      </c>
      <c r="I11" t="str">
        <f t="shared" ca="1" si="6"/>
        <v xml:space="preserve"> dm</v>
      </c>
      <c r="J11" t="str">
        <f t="shared" ca="1" si="7"/>
        <v xml:space="preserve"> dm²</v>
      </c>
      <c r="K11" t="str">
        <f t="shared" ca="1" si="11"/>
        <v xml:space="preserve"> dm³</v>
      </c>
      <c r="L11" t="str">
        <f t="shared" ref="L11" ca="1" si="18">CONCATENATE(CHOOSE(RANDBETWEEN(1,9),$S$1,$S$2,$S$3,$S$4,$S$5,$S$6,$S$7,$S$8,$S$9),"hat einen Radius von ")</f>
        <v xml:space="preserve">Ein Ball hat einen Radius von </v>
      </c>
      <c r="M11" t="str">
        <f t="shared" ref="M11:M12" ca="1" si="19">CONCATENATE(I11,". Wie gross ist die Oberfläche?")</f>
        <v xml:space="preserve"> dm. Wie gross ist die Oberfläche?</v>
      </c>
      <c r="O11" s="1" t="str">
        <f t="shared" ca="1" si="10"/>
        <v>Ein Ball hat einen Radius von 25.9 dm. Wie gross ist die Oberfläche?</v>
      </c>
      <c r="P11" t="str">
        <f t="shared" ref="P11:P12" ca="1" si="20">CONCATENATE(TRUNC(H11,2),J11)</f>
        <v>8429.64 dm²</v>
      </c>
      <c r="Q11">
        <f t="shared" ca="1" si="9"/>
        <v>2563</v>
      </c>
    </row>
    <row r="12" spans="2:19" x14ac:dyDescent="0.25">
      <c r="B12" t="str">
        <f t="shared" ca="1" si="0"/>
        <v>Eine Glaskugel hat einen Radius von 11.7 mm. Wie gross ist die Oberfläche?</v>
      </c>
      <c r="C12" t="str">
        <f t="shared" ca="1" si="1"/>
        <v>1720.21 mm²</v>
      </c>
      <c r="E12">
        <f t="shared" ca="1" si="2"/>
        <v>66.3</v>
      </c>
      <c r="F12">
        <f t="shared" ca="1" si="3"/>
        <v>132.6</v>
      </c>
      <c r="G12">
        <f t="shared" ca="1" si="4"/>
        <v>1220756.9191728975</v>
      </c>
      <c r="H12">
        <f t="shared" ca="1" si="5"/>
        <v>55237.869645832463</v>
      </c>
      <c r="I12" t="str">
        <f t="shared" ca="1" si="6"/>
        <v xml:space="preserve"> mm</v>
      </c>
      <c r="J12" t="str">
        <f t="shared" ca="1" si="7"/>
        <v xml:space="preserve"> mm²</v>
      </c>
      <c r="K12" t="str">
        <f t="shared" ca="1" si="11"/>
        <v xml:space="preserve"> mm³</v>
      </c>
      <c r="L12" t="str">
        <f t="shared" ref="L12" ca="1" si="21">CONCATENATE(CHOOSE(RANDBETWEEN(1,9),$S$1,$S$2,$S$3,$S$4,$S$5,$S$6,$S$7,$S$8,$S$9),"hat einen Durchmesser von ")</f>
        <v xml:space="preserve">Eine Steinkugel hat einen Durchmesser von </v>
      </c>
      <c r="M12" t="str">
        <f t="shared" ca="1" si="19"/>
        <v xml:space="preserve"> mm. Wie gross ist die Oberfläche?</v>
      </c>
      <c r="O12" s="1" t="str">
        <f t="shared" ref="O12" ca="1" si="22">CONCATENATE(L12,F12,M12)</f>
        <v>Eine Steinkugel hat einen Durchmesser von 132.6 mm. Wie gross ist die Oberfläche?</v>
      </c>
      <c r="P12" t="str">
        <f t="shared" ca="1" si="20"/>
        <v>55237.86 mm²</v>
      </c>
      <c r="Q12">
        <f t="shared" ca="1" si="9"/>
        <v>1752</v>
      </c>
    </row>
    <row r="13" spans="2:19" x14ac:dyDescent="0.25">
      <c r="B13" t="str">
        <f t="shared" ca="1" si="0"/>
        <v>Ein Ball hat eine Oberfläche von 8824.73 cm². Wie gross ist der Durchmesser?</v>
      </c>
      <c r="C13" t="str">
        <f t="shared" ca="1" si="1"/>
        <v>53 cm</v>
      </c>
      <c r="E13">
        <f t="shared" ca="1" si="2"/>
        <v>48.8</v>
      </c>
      <c r="F13">
        <f t="shared" ca="1" si="3"/>
        <v>97.6</v>
      </c>
      <c r="G13">
        <f t="shared" ca="1" si="4"/>
        <v>486797.2042099812</v>
      </c>
      <c r="H13">
        <f t="shared" ca="1" si="5"/>
        <v>29926.057635859503</v>
      </c>
      <c r="I13" t="str">
        <f t="shared" ca="1" si="6"/>
        <v xml:space="preserve"> mm</v>
      </c>
      <c r="J13" t="str">
        <f t="shared" ca="1" si="7"/>
        <v xml:space="preserve"> mm²</v>
      </c>
      <c r="K13" t="str">
        <f t="shared" ca="1" si="11"/>
        <v xml:space="preserve"> mm³</v>
      </c>
      <c r="L13" t="str">
        <f t="shared" ref="L13" ca="1" si="23">CONCATENATE(CHOOSE(RANDBETWEEN(1,9),$S$1,$S$2,$S$3,$S$4,$S$5,$S$6,$S$7,$S$8,$S$9),"hat ein Volumen von ")</f>
        <v xml:space="preserve">Eine Steinkugel hat ein Volumen von </v>
      </c>
      <c r="M13" t="s">
        <v>22</v>
      </c>
      <c r="O13" s="1" t="str">
        <f t="shared" ref="O13" ca="1" si="24">CONCATENATE(L13,TRUNC(G13,3),K13,M13)</f>
        <v>Eine Steinkugel hat ein Volumen von 486797.204 mm³. Wie gross ist der Radius?</v>
      </c>
      <c r="P13" t="str">
        <f t="shared" ref="P13:P14" ca="1" si="25">CONCATENATE(E13,I13)</f>
        <v>48.8 mm</v>
      </c>
      <c r="Q13">
        <f t="shared" ca="1" si="9"/>
        <v>5243</v>
      </c>
    </row>
    <row r="14" spans="2:19" x14ac:dyDescent="0.25">
      <c r="B14" t="str">
        <f t="shared" ca="1" si="0"/>
        <v>Ein Ball hat eine Oberfläche von 8824.73 cm². Wie gross ist der Durchmesser?</v>
      </c>
      <c r="C14" t="str">
        <f t="shared" ca="1" si="1"/>
        <v>53 cm</v>
      </c>
      <c r="E14">
        <f t="shared" ca="1" si="2"/>
        <v>1.1000000000000001</v>
      </c>
      <c r="F14">
        <f t="shared" ca="1" si="3"/>
        <v>2.2000000000000002</v>
      </c>
      <c r="G14">
        <f t="shared" ca="1" si="4"/>
        <v>5.5752797625706876</v>
      </c>
      <c r="H14">
        <f t="shared" ca="1" si="5"/>
        <v>15.205308443374602</v>
      </c>
      <c r="I14" t="str">
        <f t="shared" ca="1" si="6"/>
        <v xml:space="preserve"> dm</v>
      </c>
      <c r="J14" t="str">
        <f t="shared" ca="1" si="7"/>
        <v xml:space="preserve"> dm²</v>
      </c>
      <c r="K14" t="str">
        <f t="shared" ca="1" si="11"/>
        <v xml:space="preserve"> dm³</v>
      </c>
      <c r="L14" t="str">
        <f t="shared" ref="L14" ca="1" si="26">CONCATENATE(CHOOSE(RANDBETWEEN(1,9),$S$1,$S$2,$S$3,$S$4,$S$5,$S$6,$S$7,$S$8,$S$9),"hat eine Oberfläche von ")</f>
        <v xml:space="preserve">Eine Stahlkugel hat eine Oberfläche von </v>
      </c>
      <c r="M14" t="s">
        <v>22</v>
      </c>
      <c r="O14" s="1" t="str">
        <f t="shared" ref="O14" ca="1" si="27">CONCATENATE(L14,TRUNC(H14,2),J14,M14)</f>
        <v>Eine Stahlkugel hat eine Oberfläche von 15.2 dm². Wie gross ist der Radius?</v>
      </c>
      <c r="P14" t="str">
        <f t="shared" ca="1" si="25"/>
        <v>1.1 dm</v>
      </c>
      <c r="Q14">
        <f t="shared" ca="1" si="9"/>
        <v>4629</v>
      </c>
    </row>
    <row r="15" spans="2:19" x14ac:dyDescent="0.25">
      <c r="B15" t="str">
        <f t="shared" ca="1" si="0"/>
        <v>Eine Plastikkugel hat ein Volumen von 80629.318 mm³. Wie gross ist der Durchmesser?</v>
      </c>
      <c r="C15" t="str">
        <f t="shared" ca="1" si="1"/>
        <v>53.6 mm</v>
      </c>
      <c r="E15">
        <f t="shared" ca="1" si="2"/>
        <v>50.8</v>
      </c>
      <c r="F15">
        <f t="shared" ca="1" si="3"/>
        <v>101.6</v>
      </c>
      <c r="G15">
        <f t="shared" ca="1" si="4"/>
        <v>549135.78534726147</v>
      </c>
      <c r="H15">
        <f t="shared" ca="1" si="5"/>
        <v>32429.278662239853</v>
      </c>
      <c r="I15" t="str">
        <f t="shared" ca="1" si="6"/>
        <v xml:space="preserve"> mm</v>
      </c>
      <c r="J15" t="str">
        <f t="shared" ca="1" si="7"/>
        <v xml:space="preserve"> mm²</v>
      </c>
      <c r="K15" t="str">
        <f t="shared" ca="1" si="11"/>
        <v xml:space="preserve"> mm³</v>
      </c>
      <c r="L15" t="str">
        <f t="shared" ref="L15" ca="1" si="28">CONCATENATE(CHOOSE(RANDBETWEEN(1,7),$S$1,$S$2,$S$3,$S$4,$S$5,$S$6,$S$7),"hat ein Volumen von ")</f>
        <v xml:space="preserve">Eine Plastikkugel hat ein Volumen von </v>
      </c>
      <c r="M15" t="s">
        <v>23</v>
      </c>
      <c r="O15" s="1" t="str">
        <f t="shared" ref="O15" ca="1" si="29">CONCATENATE(L15,TRUNC(G15,3),K15,M15)</f>
        <v>Eine Plastikkugel hat ein Volumen von 549135.785 mm³. Wie gross ist der Durchmesser?</v>
      </c>
      <c r="P15" t="str">
        <f t="shared" ref="P15:P16" ca="1" si="30">CONCATENATE(F15,I15)</f>
        <v>101.6 mm</v>
      </c>
      <c r="Q15">
        <f t="shared" ca="1" si="9"/>
        <v>592</v>
      </c>
    </row>
    <row r="16" spans="2:19" x14ac:dyDescent="0.25">
      <c r="B16" t="str">
        <f t="shared" ca="1" si="0"/>
        <v>Eine Steinkugel hat einen Radius von 30.4 mm. Wie gross ist das Volumen?</v>
      </c>
      <c r="C16" t="str">
        <f t="shared" ca="1" si="1"/>
        <v>117681.815 mm³</v>
      </c>
      <c r="E16">
        <f ca="1">1+(RANDBETWEEN(1,900)/10)</f>
        <v>26.5</v>
      </c>
      <c r="F16">
        <f ca="1">E16*2</f>
        <v>53</v>
      </c>
      <c r="G16">
        <f ca="1">E16^3*PI()*4/3</f>
        <v>77951.814914747942</v>
      </c>
      <c r="H16">
        <f ca="1">E16*E16*4*PI()</f>
        <v>8824.7337639337293</v>
      </c>
      <c r="I16" t="str">
        <f t="shared" ca="1" si="6"/>
        <v xml:space="preserve"> cm</v>
      </c>
      <c r="J16" t="str">
        <f t="shared" ca="1" si="7"/>
        <v xml:space="preserve"> cm²</v>
      </c>
      <c r="K16" t="str">
        <f t="shared" ca="1" si="11"/>
        <v xml:space="preserve"> cm³</v>
      </c>
      <c r="L16" t="str">
        <f t="shared" ref="L16" ca="1" si="31">CONCATENATE(CHOOSE(RANDBETWEEN(1,9),$S$1,$S$2,$S$3,$S$4,$S$5,$S$6,$S$7,$S$8,$S$9),"hat eine Oberfläche von ")</f>
        <v xml:space="preserve">Ein Ball hat eine Oberfläche von </v>
      </c>
      <c r="M16" t="s">
        <v>23</v>
      </c>
      <c r="O16" s="1" t="str">
        <f t="shared" ref="O16" ca="1" si="32">CONCATENATE(L16,TRUNC(H16,2),J16,M16)</f>
        <v>Ein Ball hat eine Oberfläche von 8824.73 cm². Wie gross ist der Durchmesser?</v>
      </c>
      <c r="P16" t="str">
        <f t="shared" ca="1" si="30"/>
        <v>53 cm</v>
      </c>
      <c r="Q16">
        <f t="shared" ca="1" si="9"/>
        <v>19393</v>
      </c>
    </row>
    <row r="17" spans="2:17" x14ac:dyDescent="0.25">
      <c r="B17" t="str">
        <f t="shared" ca="1" si="0"/>
        <v>Eine Holzkugel hat eine Oberfläche von 4162.48 dm². Wie gross ist der Durchmesser?</v>
      </c>
      <c r="C17" t="str">
        <f t="shared" ca="1" si="1"/>
        <v>36.4 dm</v>
      </c>
      <c r="E17">
        <f t="shared" ca="1" si="2"/>
        <v>50.5</v>
      </c>
      <c r="F17">
        <f t="shared" ca="1" si="3"/>
        <v>101</v>
      </c>
      <c r="G17">
        <f t="shared" ref="G17:G23" ca="1" si="33">E17^3*PI()*4/3</f>
        <v>539464.3420977029</v>
      </c>
      <c r="H17">
        <f t="shared" ref="H17:H23" ca="1" si="34">E17*E17*4*PI()</f>
        <v>32047.386659269479</v>
      </c>
      <c r="I17" t="str">
        <f t="shared" ca="1" si="6"/>
        <v xml:space="preserve"> dm</v>
      </c>
      <c r="J17" t="str">
        <f t="shared" ca="1" si="7"/>
        <v xml:space="preserve"> dm²</v>
      </c>
      <c r="K17" t="str">
        <f t="shared" ca="1" si="11"/>
        <v xml:space="preserve"> dm³</v>
      </c>
      <c r="L17" t="str">
        <f t="shared" ref="L17" ca="1" si="35">CONCATENATE(CHOOSE(RANDBETWEEN(1,9),$S$1,$S$2,$S$3,$S$4,$S$5,$S$6,$S$7,$S$8,$S$9),"hat einen Radius von ")</f>
        <v xml:space="preserve">Eine Steinkugel hat einen Radius von </v>
      </c>
      <c r="M17" t="str">
        <f t="shared" ref="M17:M18" ca="1" si="36">CONCATENATE(I17,". Wie gross ist das Volumen?")</f>
        <v xml:space="preserve"> dm. Wie gross ist das Volumen?</v>
      </c>
      <c r="O17" s="1" t="str">
        <f t="shared" ref="O17" ca="1" si="37">CONCATENATE(L17,E17,M17)</f>
        <v>Eine Steinkugel hat einen Radius von 50.5 dm. Wie gross ist das Volumen?</v>
      </c>
      <c r="P17" t="str">
        <f t="shared" ref="P17:P18" ca="1" si="38">CONCATENATE(TRUNC(G17,3),K17)</f>
        <v>539464.342 dm³</v>
      </c>
      <c r="Q17">
        <f t="shared" ca="1" si="9"/>
        <v>7986</v>
      </c>
    </row>
    <row r="18" spans="2:17" x14ac:dyDescent="0.25">
      <c r="B18" t="str">
        <f t="shared" ca="1" si="0"/>
        <v>Eine Glasmurmel hat einen Radius von 12.4 dm. Wie gross ist die Oberfläche?</v>
      </c>
      <c r="C18" t="str">
        <f t="shared" ca="1" si="1"/>
        <v>1932.2 dm²</v>
      </c>
      <c r="E18">
        <f t="shared" ca="1" si="2"/>
        <v>52.5</v>
      </c>
      <c r="F18">
        <f t="shared" ca="1" si="3"/>
        <v>105</v>
      </c>
      <c r="G18">
        <f t="shared" ca="1" si="33"/>
        <v>606131.03260198073</v>
      </c>
      <c r="H18">
        <f t="shared" ca="1" si="34"/>
        <v>34636.059005827468</v>
      </c>
      <c r="I18" t="str">
        <f t="shared" ca="1" si="6"/>
        <v xml:space="preserve"> m</v>
      </c>
      <c r="J18" t="str">
        <f t="shared" ca="1" si="7"/>
        <v xml:space="preserve"> m²</v>
      </c>
      <c r="K18" t="str">
        <f t="shared" ca="1" si="11"/>
        <v xml:space="preserve"> m³</v>
      </c>
      <c r="L18" t="str">
        <f t="shared" ref="L18" ca="1" si="39">CONCATENATE(CHOOSE(RANDBETWEEN(1,9),$S$1,$S$2,$S$3,$S$4,$S$5,$S$6,$S$7,$S$8,$S$9),"hat einen Durchmesser von ")</f>
        <v xml:space="preserve">Eine kugelförmige Figur hat einen Durchmesser von </v>
      </c>
      <c r="M18" t="str">
        <f t="shared" ca="1" si="36"/>
        <v xml:space="preserve"> m. Wie gross ist das Volumen?</v>
      </c>
      <c r="O18" s="1" t="str">
        <f t="shared" ref="O18" ca="1" si="40">CONCATENATE(L18,F18,M18)</f>
        <v>Eine kugelförmige Figur hat einen Durchmesser von 105 m. Wie gross ist das Volumen?</v>
      </c>
      <c r="P18" t="str">
        <f t="shared" ca="1" si="38"/>
        <v>606131.032 m³</v>
      </c>
      <c r="Q18">
        <f t="shared" ca="1" si="9"/>
        <v>8929</v>
      </c>
    </row>
    <row r="19" spans="2:17" x14ac:dyDescent="0.25">
      <c r="B19" t="str">
        <f t="shared" ca="1" si="0"/>
        <v>Eine Glaskugel hat eine Oberfläche von 12787.66 m². Wie gross ist der Radius?</v>
      </c>
      <c r="C19" t="str">
        <f t="shared" ca="1" si="1"/>
        <v>31.9 m</v>
      </c>
      <c r="E19">
        <f t="shared" ca="1" si="2"/>
        <v>49.3</v>
      </c>
      <c r="F19">
        <f t="shared" ca="1" si="3"/>
        <v>98.6</v>
      </c>
      <c r="G19">
        <f t="shared" ca="1" si="33"/>
        <v>501914.06634818175</v>
      </c>
      <c r="H19">
        <f t="shared" ca="1" si="34"/>
        <v>30542.438114493823</v>
      </c>
      <c r="I19" t="str">
        <f t="shared" ca="1" si="6"/>
        <v xml:space="preserve"> cm</v>
      </c>
      <c r="J19" t="str">
        <f t="shared" ca="1" si="7"/>
        <v xml:space="preserve"> cm²</v>
      </c>
      <c r="K19" t="str">
        <f t="shared" ca="1" si="11"/>
        <v xml:space="preserve"> cm³</v>
      </c>
      <c r="L19" t="str">
        <f t="shared" ref="L19" ca="1" si="41">CONCATENATE(CHOOSE(RANDBETWEEN(1,9),$S$1,$S$2,$S$3,$S$4,$S$5,$S$6,$S$7,$S$8,$S$9),"hat einen Radius von ")</f>
        <v xml:space="preserve">Eine Steinkugel hat einen Radius von </v>
      </c>
      <c r="M19" t="str">
        <f t="shared" ref="M19:M20" ca="1" si="42">CONCATENATE(I19,". Wie gross ist die Oberfläche?")</f>
        <v xml:space="preserve"> cm. Wie gross ist die Oberfläche?</v>
      </c>
      <c r="O19" s="1" t="str">
        <f t="shared" ca="1" si="10"/>
        <v>Eine Steinkugel hat einen Radius von 49.3 cm. Wie gross ist die Oberfläche?</v>
      </c>
      <c r="P19" t="str">
        <f t="shared" ref="P19:P20" ca="1" si="43">CONCATENATE(TRUNC(H19,2),J19)</f>
        <v>30542.43 cm²</v>
      </c>
      <c r="Q19">
        <f t="shared" ca="1" si="9"/>
        <v>3719</v>
      </c>
    </row>
    <row r="20" spans="2:17" x14ac:dyDescent="0.25">
      <c r="B20" t="str">
        <f t="shared" ca="1" si="0"/>
        <v>Eine Holzkugel hat einen Durchmesser von 97.4 m. Wie gross ist das Volumen?</v>
      </c>
      <c r="C20" t="str">
        <f t="shared" ca="1" si="1"/>
        <v>483810.726 m³</v>
      </c>
      <c r="E20">
        <f t="shared" ca="1" si="2"/>
        <v>12.8</v>
      </c>
      <c r="F20">
        <f t="shared" ca="1" si="3"/>
        <v>25.6</v>
      </c>
      <c r="G20">
        <f t="shared" ca="1" si="33"/>
        <v>8784.5297555481902</v>
      </c>
      <c r="H20">
        <f t="shared" ca="1" si="34"/>
        <v>2058.874161456607</v>
      </c>
      <c r="I20" t="str">
        <f t="shared" ca="1" si="6"/>
        <v xml:space="preserve"> m</v>
      </c>
      <c r="J20" t="str">
        <f t="shared" ca="1" si="7"/>
        <v xml:space="preserve"> m²</v>
      </c>
      <c r="K20" t="str">
        <f t="shared" ca="1" si="11"/>
        <v xml:space="preserve"> m³</v>
      </c>
      <c r="L20" t="str">
        <f t="shared" ref="L20" ca="1" si="44">CONCATENATE(CHOOSE(RANDBETWEEN(1,9),$S$1,$S$2,$S$3,$S$4,$S$5,$S$6,$S$7,$S$8,$S$9),"hat einen Durchmesser von ")</f>
        <v xml:space="preserve">Eine Stahlkugel hat einen Durchmesser von </v>
      </c>
      <c r="M20" t="str">
        <f t="shared" ca="1" si="42"/>
        <v xml:space="preserve"> m. Wie gross ist die Oberfläche?</v>
      </c>
      <c r="O20" s="1" t="str">
        <f t="shared" ref="O20" ca="1" si="45">CONCATENATE(L20,F20,M20)</f>
        <v>Eine Stahlkugel hat einen Durchmesser von 25.6 m. Wie gross ist die Oberfläche?</v>
      </c>
      <c r="P20" t="str">
        <f t="shared" ca="1" si="43"/>
        <v>2058.87 m²</v>
      </c>
      <c r="Q20">
        <f t="shared" ca="1" si="9"/>
        <v>5620</v>
      </c>
    </row>
    <row r="21" spans="2:17" x14ac:dyDescent="0.25">
      <c r="B21" t="str">
        <f t="shared" ca="1" si="0"/>
        <v>Eine Steinkugel hat einen Radius von 25.3 mm. Wie gross ist das Volumen?</v>
      </c>
      <c r="C21" t="str">
        <f t="shared" ca="1" si="1"/>
        <v>67834.428 mm³</v>
      </c>
      <c r="E21">
        <f t="shared" ca="1" si="2"/>
        <v>85.6</v>
      </c>
      <c r="F21">
        <f t="shared" ca="1" si="3"/>
        <v>171.2</v>
      </c>
      <c r="G21">
        <f t="shared" ca="1" si="33"/>
        <v>2627301.4368471722</v>
      </c>
      <c r="H21">
        <f t="shared" ca="1" si="34"/>
        <v>92078.321384830808</v>
      </c>
      <c r="I21" t="str">
        <f t="shared" ca="1" si="6"/>
        <v xml:space="preserve"> m</v>
      </c>
      <c r="J21" t="str">
        <f t="shared" ca="1" si="7"/>
        <v xml:space="preserve"> m²</v>
      </c>
      <c r="K21" t="str">
        <f t="shared" ca="1" si="11"/>
        <v xml:space="preserve"> m³</v>
      </c>
      <c r="L21" t="str">
        <f t="shared" ref="L21" ca="1" si="46">CONCATENATE(CHOOSE(RANDBETWEEN(1,9),$S$1,$S$2,$S$3,$S$4,$S$5,$S$6,$S$7,$S$8,$S$9),"hat ein Volumen von ")</f>
        <v xml:space="preserve">Ein Ball hat ein Volumen von </v>
      </c>
      <c r="M21" t="s">
        <v>22</v>
      </c>
      <c r="O21" s="1" t="str">
        <f t="shared" ref="O21" ca="1" si="47">CONCATENATE(L21,TRUNC(G21,3),K21,M21)</f>
        <v>Ein Ball hat ein Volumen von 2627301.436 m³. Wie gross ist der Radius?</v>
      </c>
      <c r="P21" t="str">
        <f t="shared" ref="P21:P22" ca="1" si="48">CONCATENATE(E21,I21)</f>
        <v>85.6 m</v>
      </c>
      <c r="Q21">
        <f t="shared" ca="1" si="9"/>
        <v>5148</v>
      </c>
    </row>
    <row r="22" spans="2:17" x14ac:dyDescent="0.25">
      <c r="B22" t="str">
        <f t="shared" ca="1" si="0"/>
        <v>Eine Glaskugel hat einen Durchmesser von 108.6 cm. Wie gross ist das Volumen?</v>
      </c>
      <c r="C22" t="str">
        <f t="shared" ca="1" si="1"/>
        <v>670637.907 cm³</v>
      </c>
      <c r="E22">
        <f t="shared" ca="1" si="2"/>
        <v>24.7</v>
      </c>
      <c r="F22">
        <f t="shared" ca="1" si="3"/>
        <v>49.4</v>
      </c>
      <c r="G22">
        <f t="shared" ca="1" si="33"/>
        <v>63121.813696141784</v>
      </c>
      <c r="H22">
        <f t="shared" ca="1" si="34"/>
        <v>7666.6170481143863</v>
      </c>
      <c r="I22" t="str">
        <f t="shared" ca="1" si="6"/>
        <v xml:space="preserve"> mm</v>
      </c>
      <c r="J22" t="str">
        <f t="shared" ca="1" si="7"/>
        <v xml:space="preserve"> mm²</v>
      </c>
      <c r="K22" t="str">
        <f t="shared" ca="1" si="11"/>
        <v xml:space="preserve"> mm³</v>
      </c>
      <c r="L22" t="str">
        <f t="shared" ref="L22" ca="1" si="49">CONCATENATE(CHOOSE(RANDBETWEEN(1,9),$S$1,$S$2,$S$3,$S$4,$S$5,$S$6,$S$7,$S$8,$S$9),"hat eine Oberfläche von ")</f>
        <v xml:space="preserve">Eine Glaskugel hat eine Oberfläche von </v>
      </c>
      <c r="M22" t="s">
        <v>22</v>
      </c>
      <c r="O22" s="1" t="str">
        <f t="shared" ref="O22" ca="1" si="50">CONCATENATE(L22,TRUNC(H22,2),J22,M22)</f>
        <v>Eine Glaskugel hat eine Oberfläche von 7666.61 mm². Wie gross ist der Radius?</v>
      </c>
      <c r="P22" t="str">
        <f t="shared" ca="1" si="48"/>
        <v>24.7 mm</v>
      </c>
      <c r="Q22">
        <f t="shared" ca="1" si="9"/>
        <v>15461</v>
      </c>
    </row>
    <row r="23" spans="2:17" x14ac:dyDescent="0.25">
      <c r="B23" t="str">
        <f t="shared" ca="1" si="0"/>
        <v>Eine Glasmurmel hat ein Volumen von 788047.644 mm³. Wie gross ist der Radius?</v>
      </c>
      <c r="C23" t="str">
        <f t="shared" ca="1" si="1"/>
        <v>57.3 mm</v>
      </c>
      <c r="E23">
        <f t="shared" ca="1" si="2"/>
        <v>42.4</v>
      </c>
      <c r="F23">
        <f t="shared" ca="1" si="3"/>
        <v>84.8</v>
      </c>
      <c r="G23">
        <f t="shared" ca="1" si="33"/>
        <v>319290.63389080751</v>
      </c>
      <c r="H23">
        <f t="shared" ca="1" si="34"/>
        <v>22591.318435670346</v>
      </c>
      <c r="I23" t="str">
        <f t="shared" ca="1" si="6"/>
        <v xml:space="preserve"> mm</v>
      </c>
      <c r="J23" t="str">
        <f t="shared" ca="1" si="7"/>
        <v xml:space="preserve"> mm²</v>
      </c>
      <c r="K23" t="str">
        <f t="shared" ca="1" si="11"/>
        <v xml:space="preserve"> mm³</v>
      </c>
      <c r="L23" t="str">
        <f t="shared" ref="L23" ca="1" si="51">CONCATENATE(CHOOSE(RANDBETWEEN(1,7),$S$1,$S$2,$S$3,$S$4,$S$5,$S$6,$S$7),"hat ein Volumen von ")</f>
        <v xml:space="preserve">Eine Glasmurmel hat ein Volumen von </v>
      </c>
      <c r="M23" t="s">
        <v>23</v>
      </c>
      <c r="O23" s="1" t="str">
        <f t="shared" ref="O23" ca="1" si="52">CONCATENATE(L23,TRUNC(G23,3),K23,M23)</f>
        <v>Eine Glasmurmel hat ein Volumen von 319290.633 mm³. Wie gross ist der Durchmesser?</v>
      </c>
      <c r="P23" t="str">
        <f t="shared" ref="P23:P24" ca="1" si="53">CONCATENATE(F23,I23)</f>
        <v>84.8 mm</v>
      </c>
      <c r="Q23">
        <f t="shared" ca="1" si="9"/>
        <v>5644</v>
      </c>
    </row>
    <row r="24" spans="2:17" x14ac:dyDescent="0.25">
      <c r="B24" t="str">
        <f t="shared" ca="1" si="0"/>
        <v>Eine Holzkugel hat einen Radius von 62.7 dm. Wie gross ist die Oberfläche?</v>
      </c>
      <c r="C24" t="str">
        <f t="shared" ca="1" si="1"/>
        <v>49402.04 dm²</v>
      </c>
      <c r="E24">
        <f t="shared" ca="1" si="2"/>
        <v>63.2</v>
      </c>
      <c r="F24">
        <f t="shared" ca="1" si="3"/>
        <v>126.4</v>
      </c>
      <c r="G24">
        <f t="shared" ref="G24:G51" ca="1" si="54">E24^3*PI()*4/3</f>
        <v>1057401.310094171</v>
      </c>
      <c r="H24">
        <f t="shared" ref="H24:H51" ca="1" si="55">E24*E24*4*PI()</f>
        <v>50193.100162697985</v>
      </c>
      <c r="I24" t="str">
        <f t="shared" ca="1" si="6"/>
        <v xml:space="preserve"> dm</v>
      </c>
      <c r="J24" t="str">
        <f t="shared" ca="1" si="7"/>
        <v xml:space="preserve"> dm²</v>
      </c>
      <c r="K24" t="str">
        <f t="shared" ca="1" si="11"/>
        <v xml:space="preserve"> dm³</v>
      </c>
      <c r="L24" t="str">
        <f t="shared" ref="L24" ca="1" si="56">CONCATENATE(CHOOSE(RANDBETWEEN(1,9),$S$1,$S$2,$S$3,$S$4,$S$5,$S$6,$S$7,$S$8,$S$9),"hat eine Oberfläche von ")</f>
        <v xml:space="preserve">Eine Stahlkugel hat eine Oberfläche von </v>
      </c>
      <c r="M24" t="s">
        <v>23</v>
      </c>
      <c r="O24" s="1" t="str">
        <f t="shared" ref="O24" ca="1" si="57">CONCATENATE(L24,TRUNC(H24,2),J24,M24)</f>
        <v>Eine Stahlkugel hat eine Oberfläche von 50193.1 dm². Wie gross ist der Durchmesser?</v>
      </c>
      <c r="P24" t="str">
        <f t="shared" ca="1" si="53"/>
        <v>126.4 dm</v>
      </c>
      <c r="Q24">
        <f t="shared" ca="1" si="9"/>
        <v>2222</v>
      </c>
    </row>
    <row r="25" spans="2:17" x14ac:dyDescent="0.25">
      <c r="B25" t="str">
        <f t="shared" ca="1" si="0"/>
        <v>Eine Glaskugel hat ein Volumen von 369120.905 mm³. Wie gross ist der Radius?</v>
      </c>
      <c r="C25" t="str">
        <f t="shared" ca="1" si="1"/>
        <v>44.5 mm</v>
      </c>
      <c r="E25">
        <f t="shared" ca="1" si="2"/>
        <v>23.7</v>
      </c>
      <c r="F25">
        <f t="shared" ca="1" si="3"/>
        <v>47.4</v>
      </c>
      <c r="G25">
        <f t="shared" ca="1" si="54"/>
        <v>55761.397211997282</v>
      </c>
      <c r="H25">
        <f t="shared" ca="1" si="55"/>
        <v>7058.4047103794028</v>
      </c>
      <c r="I25" t="str">
        <f t="shared" ca="1" si="6"/>
        <v xml:space="preserve"> cm</v>
      </c>
      <c r="J25" t="str">
        <f t="shared" ca="1" si="7"/>
        <v xml:space="preserve"> cm²</v>
      </c>
      <c r="K25" t="str">
        <f t="shared" ca="1" si="11"/>
        <v xml:space="preserve"> cm³</v>
      </c>
      <c r="L25" t="str">
        <f t="shared" ref="L25" ca="1" si="58">CONCATENATE(CHOOSE(RANDBETWEEN(1,9),$S$1,$S$2,$S$3,$S$4,$S$5,$S$6,$S$7,$S$8,$S$9),"hat einen Radius von ")</f>
        <v xml:space="preserve">Eine Steinkugel hat einen Radius von </v>
      </c>
      <c r="M25" t="str">
        <f t="shared" ref="M25:M26" ca="1" si="59">CONCATENATE(I25,". Wie gross ist das Volumen?")</f>
        <v xml:space="preserve"> cm. Wie gross ist das Volumen?</v>
      </c>
      <c r="O25" s="1" t="str">
        <f t="shared" ref="O25" ca="1" si="60">CONCATENATE(L25,E25,M25)</f>
        <v>Eine Steinkugel hat einen Radius von 23.7 cm. Wie gross ist das Volumen?</v>
      </c>
      <c r="P25" t="str">
        <f t="shared" ref="P25:P26" ca="1" si="61">CONCATENATE(TRUNC(G25,3),K25)</f>
        <v>55761.397 cm³</v>
      </c>
      <c r="Q25">
        <f t="shared" ca="1" si="9"/>
        <v>6195</v>
      </c>
    </row>
    <row r="26" spans="2:17" x14ac:dyDescent="0.25">
      <c r="B26" t="str">
        <f t="shared" ca="1" si="0"/>
        <v>Eine Glasmurmel hat einen Radius von 74.4 dm. Wie gross ist die Oberfläche?</v>
      </c>
      <c r="C26" t="str">
        <f t="shared" ca="1" si="1"/>
        <v>69559.38 dm²</v>
      </c>
      <c r="E26">
        <f t="shared" ca="1" si="2"/>
        <v>35.4</v>
      </c>
      <c r="F26">
        <f t="shared" ca="1" si="3"/>
        <v>70.8</v>
      </c>
      <c r="G26">
        <f t="shared" ca="1" si="54"/>
        <v>185822.541389266</v>
      </c>
      <c r="H26">
        <f t="shared" ca="1" si="55"/>
        <v>15747.672999090339</v>
      </c>
      <c r="I26" t="str">
        <f t="shared" ca="1" si="6"/>
        <v xml:space="preserve"> cm</v>
      </c>
      <c r="J26" t="str">
        <f t="shared" ca="1" si="7"/>
        <v xml:space="preserve"> cm²</v>
      </c>
      <c r="K26" t="str">
        <f t="shared" ca="1" si="11"/>
        <v xml:space="preserve"> cm³</v>
      </c>
      <c r="L26" t="str">
        <f t="shared" ref="L26" ca="1" si="62">CONCATENATE(CHOOSE(RANDBETWEEN(1,9),$S$1,$S$2,$S$3,$S$4,$S$5,$S$6,$S$7,$S$8,$S$9),"hat einen Durchmesser von ")</f>
        <v xml:space="preserve">Ein Ball hat einen Durchmesser von </v>
      </c>
      <c r="M26" t="str">
        <f t="shared" ca="1" si="59"/>
        <v xml:space="preserve"> cm. Wie gross ist das Volumen?</v>
      </c>
      <c r="O26" s="1" t="str">
        <f t="shared" ref="O26" ca="1" si="63">CONCATENATE(L26,F26,M26)</f>
        <v>Ein Ball hat einen Durchmesser von 70.8 cm. Wie gross ist das Volumen?</v>
      </c>
      <c r="P26" t="str">
        <f t="shared" ca="1" si="61"/>
        <v>185822.541 cm³</v>
      </c>
      <c r="Q26">
        <f t="shared" ca="1" si="9"/>
        <v>17434</v>
      </c>
    </row>
    <row r="27" spans="2:17" x14ac:dyDescent="0.25">
      <c r="B27" t="str">
        <f t="shared" ca="1" si="0"/>
        <v>Ein Ball hat einen Durchmesser von 31 m. Wie gross ist die Oberfläche?</v>
      </c>
      <c r="C27" t="str">
        <f t="shared" ca="1" si="1"/>
        <v>3019.07 m²</v>
      </c>
      <c r="E27">
        <f t="shared" ca="1" si="2"/>
        <v>76.2</v>
      </c>
      <c r="F27">
        <f t="shared" ca="1" si="3"/>
        <v>152.4</v>
      </c>
      <c r="G27">
        <f t="shared" ca="1" si="54"/>
        <v>1853333.275547008</v>
      </c>
      <c r="H27">
        <f t="shared" ca="1" si="55"/>
        <v>72965.876990039673</v>
      </c>
      <c r="I27" t="str">
        <f t="shared" ca="1" si="6"/>
        <v xml:space="preserve"> dm</v>
      </c>
      <c r="J27" t="str">
        <f t="shared" ca="1" si="7"/>
        <v xml:space="preserve"> dm²</v>
      </c>
      <c r="K27" t="str">
        <f t="shared" ca="1" si="11"/>
        <v xml:space="preserve"> dm³</v>
      </c>
      <c r="L27" t="str">
        <f t="shared" ref="L27" ca="1" si="64">CONCATENATE(CHOOSE(RANDBETWEEN(1,9),$S$1,$S$2,$S$3,$S$4,$S$5,$S$6,$S$7,$S$8,$S$9),"hat einen Radius von ")</f>
        <v xml:space="preserve">Eine Kugel hat einen Radius von </v>
      </c>
      <c r="M27" t="str">
        <f t="shared" ref="M27:M28" ca="1" si="65">CONCATENATE(I27,". Wie gross ist die Oberfläche?")</f>
        <v xml:space="preserve"> dm. Wie gross ist die Oberfläche?</v>
      </c>
      <c r="O27" s="1" t="str">
        <f t="shared" ca="1" si="10"/>
        <v>Eine Kugel hat einen Radius von 76.2 dm. Wie gross ist die Oberfläche?</v>
      </c>
      <c r="P27" t="str">
        <f ca="1">CONCATENATE(TRUNC(H27,2),J27)</f>
        <v>72965.87 dm²</v>
      </c>
      <c r="Q27">
        <f t="shared" ca="1" si="9"/>
        <v>4354</v>
      </c>
    </row>
    <row r="28" spans="2:17" x14ac:dyDescent="0.25">
      <c r="B28" t="str">
        <f t="shared" ca="1" si="0"/>
        <v>Eine Steinkugel hat ein Volumen von 1767145.867 cm³. Wie gross ist der Durchmesser?</v>
      </c>
      <c r="C28" t="str">
        <f t="shared" ca="1" si="1"/>
        <v>150 cm</v>
      </c>
      <c r="E28">
        <f t="shared" ca="1" si="2"/>
        <v>32.1</v>
      </c>
      <c r="F28">
        <f t="shared" ca="1" si="3"/>
        <v>64.2</v>
      </c>
      <c r="G28">
        <f t="shared" ca="1" si="54"/>
        <v>138549.09920873767</v>
      </c>
      <c r="H28">
        <f t="shared" ca="1" si="55"/>
        <v>12948.513944741835</v>
      </c>
      <c r="I28" t="str">
        <f t="shared" ca="1" si="6"/>
        <v xml:space="preserve"> cm</v>
      </c>
      <c r="J28" t="str">
        <f t="shared" ca="1" si="7"/>
        <v xml:space="preserve"> cm²</v>
      </c>
      <c r="K28" t="str">
        <f t="shared" ca="1" si="11"/>
        <v xml:space="preserve"> cm³</v>
      </c>
      <c r="L28" t="str">
        <f t="shared" ref="L28" ca="1" si="66">CONCATENATE(CHOOSE(RANDBETWEEN(1,9),$S$1,$S$2,$S$3,$S$4,$S$5,$S$6,$S$7,$S$8,$S$9),"hat einen Durchmesser von ")</f>
        <v xml:space="preserve">Eine Kugel hat einen Durchmesser von </v>
      </c>
      <c r="M28" t="str">
        <f t="shared" ca="1" si="65"/>
        <v xml:space="preserve"> cm. Wie gross ist die Oberfläche?</v>
      </c>
      <c r="O28" s="1" t="str">
        <f t="shared" ref="O28" ca="1" si="67">CONCATENATE(L28,F28,M28)</f>
        <v>Eine Kugel hat einen Durchmesser von 64.2 cm. Wie gross ist die Oberfläche?</v>
      </c>
      <c r="P28" t="str">
        <f t="shared" ref="P28" ca="1" si="68">CONCATENATE(TRUNC(H28,2),J28)</f>
        <v>12948.51 cm²</v>
      </c>
      <c r="Q28">
        <f t="shared" ca="1" si="9"/>
        <v>19701</v>
      </c>
    </row>
    <row r="29" spans="2:17" x14ac:dyDescent="0.25">
      <c r="B29" t="str">
        <f t="shared" ca="1" si="0"/>
        <v>Eine kugelförmige Figur hat eine Oberfläche von 824.47 cm². Wie gross ist der Radius?</v>
      </c>
      <c r="C29" t="str">
        <f t="shared" ca="1" si="1"/>
        <v>8.1 cm</v>
      </c>
      <c r="E29">
        <f t="shared" ca="1" si="2"/>
        <v>10.5</v>
      </c>
      <c r="F29">
        <f t="shared" ca="1" si="3"/>
        <v>21</v>
      </c>
      <c r="G29">
        <f t="shared" ca="1" si="54"/>
        <v>4849.0482608158454</v>
      </c>
      <c r="H29">
        <f t="shared" ca="1" si="55"/>
        <v>1385.4423602330987</v>
      </c>
      <c r="I29" t="str">
        <f t="shared" ca="1" si="6"/>
        <v xml:space="preserve"> mm</v>
      </c>
      <c r="J29" t="str">
        <f t="shared" ca="1" si="7"/>
        <v xml:space="preserve"> mm²</v>
      </c>
      <c r="K29" t="str">
        <f t="shared" ca="1" si="11"/>
        <v xml:space="preserve"> mm³</v>
      </c>
      <c r="L29" t="str">
        <f t="shared" ref="L29" ca="1" si="69">CONCATENATE(CHOOSE(RANDBETWEEN(1,9),$S$1,$S$2,$S$3,$S$4,$S$5,$S$6,$S$7,$S$8,$S$9),"hat ein Volumen von ")</f>
        <v xml:space="preserve">Eine Kugel hat ein Volumen von </v>
      </c>
      <c r="M29" t="s">
        <v>22</v>
      </c>
      <c r="O29" s="1" t="str">
        <f t="shared" ref="O29" ca="1" si="70">CONCATENATE(L29,TRUNC(G29,3),K29,M29)</f>
        <v>Eine Kugel hat ein Volumen von 4849.048 mm³. Wie gross ist der Radius?</v>
      </c>
      <c r="P29" t="str">
        <f t="shared" ref="P29:P30" ca="1" si="71">CONCATENATE(E29,I29)</f>
        <v>10.5 mm</v>
      </c>
      <c r="Q29">
        <f t="shared" ca="1" si="9"/>
        <v>14717</v>
      </c>
    </row>
    <row r="30" spans="2:17" x14ac:dyDescent="0.25">
      <c r="B30" t="str">
        <f t="shared" ca="1" si="0"/>
        <v>Eine Steinkugel hat einen Durchmesser von 114.6 cm. Wie gross ist die Oberfläche?</v>
      </c>
      <c r="C30" t="str">
        <f t="shared" ca="1" si="1"/>
        <v>41259.03 cm²</v>
      </c>
      <c r="E30">
        <f t="shared" ca="1" si="2"/>
        <v>69.5</v>
      </c>
      <c r="F30">
        <f t="shared" ca="1" si="3"/>
        <v>139</v>
      </c>
      <c r="G30">
        <f t="shared" ca="1" si="54"/>
        <v>1406186.8201235279</v>
      </c>
      <c r="H30">
        <f t="shared" ca="1" si="55"/>
        <v>60698.71166000839</v>
      </c>
      <c r="I30" t="str">
        <f t="shared" ca="1" si="6"/>
        <v xml:space="preserve"> mm</v>
      </c>
      <c r="J30" t="str">
        <f t="shared" ca="1" si="7"/>
        <v xml:space="preserve"> mm²</v>
      </c>
      <c r="K30" t="str">
        <f t="shared" ca="1" si="11"/>
        <v xml:space="preserve"> mm³</v>
      </c>
      <c r="L30" t="str">
        <f t="shared" ref="L30" ca="1" si="72">CONCATENATE(CHOOSE(RANDBETWEEN(1,9),$S$1,$S$2,$S$3,$S$4,$S$5,$S$6,$S$7,$S$8,$S$9),"hat eine Oberfläche von ")</f>
        <v xml:space="preserve">Eine Holzkugel hat eine Oberfläche von </v>
      </c>
      <c r="M30" t="s">
        <v>22</v>
      </c>
      <c r="O30" s="1" t="str">
        <f t="shared" ref="O30" ca="1" si="73">CONCATENATE(L30,TRUNC(H30,2),J30,M30)</f>
        <v>Eine Holzkugel hat eine Oberfläche von 60698.71 mm². Wie gross ist der Radius?</v>
      </c>
      <c r="P30" t="str">
        <f t="shared" ca="1" si="71"/>
        <v>69.5 mm</v>
      </c>
      <c r="Q30">
        <f t="shared" ca="1" si="9"/>
        <v>16342</v>
      </c>
    </row>
    <row r="31" spans="2:17" x14ac:dyDescent="0.25">
      <c r="B31" t="str">
        <f t="shared" ca="1" si="0"/>
        <v>Ein Ball hat einen Radius von 5.3 dm. Wie gross ist die Oberfläche?</v>
      </c>
      <c r="C31" t="str">
        <f t="shared" ca="1" si="1"/>
        <v>352.98 dm²</v>
      </c>
      <c r="E31">
        <f t="shared" ca="1" si="2"/>
        <v>62.4</v>
      </c>
      <c r="F31">
        <f t="shared" ca="1" si="3"/>
        <v>124.8</v>
      </c>
      <c r="G31">
        <f t="shared" ca="1" si="54"/>
        <v>1017752.969862037</v>
      </c>
      <c r="H31">
        <f t="shared" ca="1" si="55"/>
        <v>48930.431243367166</v>
      </c>
      <c r="I31" t="str">
        <f t="shared" ca="1" si="6"/>
        <v xml:space="preserve"> mm</v>
      </c>
      <c r="J31" t="str">
        <f t="shared" ca="1" si="7"/>
        <v xml:space="preserve"> mm²</v>
      </c>
      <c r="K31" t="str">
        <f t="shared" ca="1" si="11"/>
        <v xml:space="preserve"> mm³</v>
      </c>
      <c r="L31" t="str">
        <f t="shared" ref="L31" ca="1" si="74">CONCATENATE(CHOOSE(RANDBETWEEN(1,7),$S$1,$S$2,$S$3,$S$4,$S$5,$S$6,$S$7),"hat ein Volumen von ")</f>
        <v xml:space="preserve">Eine Glaskugel hat ein Volumen von </v>
      </c>
      <c r="M31" t="s">
        <v>23</v>
      </c>
      <c r="O31" s="1" t="str">
        <f t="shared" ref="O31" ca="1" si="75">CONCATENATE(L31,TRUNC(G31,3),K31,M31)</f>
        <v>Eine Glaskugel hat ein Volumen von 1017752.969 mm³. Wie gross ist der Durchmesser?</v>
      </c>
      <c r="P31" t="str">
        <f t="shared" ref="P31:P32" ca="1" si="76">CONCATENATE(F31,I31)</f>
        <v>124.8 mm</v>
      </c>
      <c r="Q31">
        <f t="shared" ca="1" si="9"/>
        <v>12775</v>
      </c>
    </row>
    <row r="32" spans="2:17" x14ac:dyDescent="0.25">
      <c r="B32" t="str">
        <f t="shared" ca="1" si="0"/>
        <v>Eine Holzkugel hat einen Radius von 6 dm. Wie gross ist das Volumen?</v>
      </c>
      <c r="C32" t="str">
        <f t="shared" ca="1" si="1"/>
        <v>904.778 dm³</v>
      </c>
      <c r="E32">
        <f t="shared" ca="1" si="2"/>
        <v>72.2</v>
      </c>
      <c r="F32">
        <f t="shared" ca="1" si="3"/>
        <v>144.4</v>
      </c>
      <c r="G32">
        <f t="shared" ca="1" si="54"/>
        <v>1576522.6040667694</v>
      </c>
      <c r="H32">
        <f t="shared" ca="1" si="55"/>
        <v>65506.479393356072</v>
      </c>
      <c r="I32" t="str">
        <f t="shared" ca="1" si="6"/>
        <v xml:space="preserve"> dm</v>
      </c>
      <c r="J32" t="str">
        <f t="shared" ca="1" si="7"/>
        <v xml:space="preserve"> dm²</v>
      </c>
      <c r="K32" t="str">
        <f t="shared" ca="1" si="11"/>
        <v xml:space="preserve"> dm³</v>
      </c>
      <c r="L32" t="str">
        <f t="shared" ref="L32" ca="1" si="77">CONCATENATE(CHOOSE(RANDBETWEEN(1,9),$S$1,$S$2,$S$3,$S$4,$S$5,$S$6,$S$7,$S$8,$S$9),"hat eine Oberfläche von ")</f>
        <v xml:space="preserve">Ein Ball hat eine Oberfläche von </v>
      </c>
      <c r="M32" t="s">
        <v>23</v>
      </c>
      <c r="O32" s="1" t="str">
        <f t="shared" ref="O32" ca="1" si="78">CONCATENATE(L32,TRUNC(H32,2),J32,M32)</f>
        <v>Ein Ball hat eine Oberfläche von 65506.47 dm². Wie gross ist der Durchmesser?</v>
      </c>
      <c r="P32" t="str">
        <f t="shared" ca="1" si="76"/>
        <v>144.4 dm</v>
      </c>
      <c r="Q32">
        <f t="shared" ca="1" si="9"/>
        <v>2994</v>
      </c>
    </row>
    <row r="33" spans="2:17" x14ac:dyDescent="0.25">
      <c r="B33" t="str">
        <f t="shared" ca="1" si="0"/>
        <v>Eine Glaskugel hat einen Radius von 53.3 dm. Wie gross ist das Volumen?</v>
      </c>
      <c r="C33" t="str">
        <f t="shared" ca="1" si="1"/>
        <v>634264.254 dm³</v>
      </c>
      <c r="E33">
        <f t="shared" ca="1" si="2"/>
        <v>15.7</v>
      </c>
      <c r="F33">
        <f t="shared" ca="1" si="3"/>
        <v>31.4</v>
      </c>
      <c r="G33">
        <f t="shared" ca="1" si="54"/>
        <v>16210.169891971418</v>
      </c>
      <c r="H33">
        <f t="shared" ca="1" si="55"/>
        <v>3097.484692733392</v>
      </c>
      <c r="I33" t="str">
        <f t="shared" ca="1" si="6"/>
        <v xml:space="preserve"> mm</v>
      </c>
      <c r="J33" t="str">
        <f t="shared" ca="1" si="7"/>
        <v xml:space="preserve"> mm²</v>
      </c>
      <c r="K33" t="str">
        <f t="shared" ref="K33:K96" ca="1" si="79">CONCATENATE(I33,"³")</f>
        <v xml:space="preserve"> mm³</v>
      </c>
      <c r="L33" t="str">
        <f t="shared" ref="L33" ca="1" si="80">CONCATENATE(CHOOSE(RANDBETWEEN(1,9),$S$1,$S$2,$S$3,$S$4,$S$5,$S$6,$S$7,$S$8,$S$9),"hat einen Radius von ")</f>
        <v xml:space="preserve">Eine Plastikkugel hat einen Radius von </v>
      </c>
      <c r="M33" t="str">
        <f t="shared" ref="M33:M34" ca="1" si="81">CONCATENATE(I33,". Wie gross ist das Volumen?")</f>
        <v xml:space="preserve"> mm. Wie gross ist das Volumen?</v>
      </c>
      <c r="O33" s="1" t="str">
        <f t="shared" ref="O33" ca="1" si="82">CONCATENATE(L33,E33,M33)</f>
        <v>Eine Plastikkugel hat einen Radius von 15.7 mm. Wie gross ist das Volumen?</v>
      </c>
      <c r="P33" t="str">
        <f t="shared" ref="P33:P34" ca="1" si="83">CONCATENATE(TRUNC(G33,3),K33)</f>
        <v>16210.169 mm³</v>
      </c>
      <c r="Q33">
        <f t="shared" ca="1" si="9"/>
        <v>14220</v>
      </c>
    </row>
    <row r="34" spans="2:17" x14ac:dyDescent="0.25">
      <c r="B34" t="str">
        <f t="shared" ca="1" si="0"/>
        <v>Eine Kugel hat ein Volumen von 1725072.754 dm³. Wie gross ist der Durchmesser?</v>
      </c>
      <c r="C34" t="str">
        <f t="shared" ca="1" si="1"/>
        <v>148.8 dm</v>
      </c>
      <c r="E34">
        <f t="shared" ca="1" si="2"/>
        <v>71.099999999999994</v>
      </c>
      <c r="F34">
        <f t="shared" ca="1" si="3"/>
        <v>142.19999999999999</v>
      </c>
      <c r="G34">
        <f t="shared" ca="1" si="54"/>
        <v>1505557.7247239265</v>
      </c>
      <c r="H34">
        <f t="shared" ca="1" si="55"/>
        <v>63525.642393414622</v>
      </c>
      <c r="I34" t="str">
        <f t="shared" ca="1" si="6"/>
        <v xml:space="preserve"> mm</v>
      </c>
      <c r="J34" t="str">
        <f t="shared" ca="1" si="7"/>
        <v xml:space="preserve"> mm²</v>
      </c>
      <c r="K34" t="str">
        <f t="shared" ca="1" si="79"/>
        <v xml:space="preserve"> mm³</v>
      </c>
      <c r="L34" t="str">
        <f t="shared" ref="L34" ca="1" si="84">CONCATENATE(CHOOSE(RANDBETWEEN(1,9),$S$1,$S$2,$S$3,$S$4,$S$5,$S$6,$S$7,$S$8,$S$9),"hat einen Durchmesser von ")</f>
        <v xml:space="preserve">Eine Plastikkugel hat einen Durchmesser von </v>
      </c>
      <c r="M34" t="str">
        <f t="shared" ca="1" si="81"/>
        <v xml:space="preserve"> mm. Wie gross ist das Volumen?</v>
      </c>
      <c r="O34" s="1" t="str">
        <f t="shared" ref="O34" ca="1" si="85">CONCATENATE(L34,F34,M34)</f>
        <v>Eine Plastikkugel hat einen Durchmesser von 142.2 mm. Wie gross ist das Volumen?</v>
      </c>
      <c r="P34" t="str">
        <f t="shared" ca="1" si="83"/>
        <v>1505557.724 mm³</v>
      </c>
      <c r="Q34">
        <f t="shared" ca="1" si="9"/>
        <v>19851</v>
      </c>
    </row>
    <row r="35" spans="2:17" x14ac:dyDescent="0.25">
      <c r="B35" t="str">
        <f t="shared" ca="1" si="0"/>
        <v>Eine Kugel hat einen Radius von 71.6 dm. Wie gross ist das Volumen?</v>
      </c>
      <c r="C35" t="str">
        <f t="shared" ca="1" si="1"/>
        <v>1537544.436 dm³</v>
      </c>
      <c r="E35">
        <f t="shared" ca="1" si="2"/>
        <v>73.5</v>
      </c>
      <c r="F35">
        <f t="shared" ca="1" si="3"/>
        <v>147</v>
      </c>
      <c r="G35">
        <f t="shared" ca="1" si="54"/>
        <v>1663223.553459835</v>
      </c>
      <c r="H35">
        <f t="shared" ca="1" si="55"/>
        <v>67886.675651421843</v>
      </c>
      <c r="I35" t="str">
        <f t="shared" ca="1" si="6"/>
        <v xml:space="preserve"> dm</v>
      </c>
      <c r="J35" t="str">
        <f t="shared" ca="1" si="7"/>
        <v xml:space="preserve"> dm²</v>
      </c>
      <c r="K35" t="str">
        <f t="shared" ca="1" si="79"/>
        <v xml:space="preserve"> dm³</v>
      </c>
      <c r="L35" t="str">
        <f t="shared" ref="L35" ca="1" si="86">CONCATENATE(CHOOSE(RANDBETWEEN(1,9),$S$1,$S$2,$S$3,$S$4,$S$5,$S$6,$S$7,$S$8,$S$9),"hat einen Radius von ")</f>
        <v xml:space="preserve">Eine kugelförmige Figur hat einen Radius von </v>
      </c>
      <c r="M35" t="str">
        <f t="shared" ref="M35:M36" ca="1" si="87">CONCATENATE(I35,". Wie gross ist die Oberfläche?")</f>
        <v xml:space="preserve"> dm. Wie gross ist die Oberfläche?</v>
      </c>
      <c r="O35" s="1" t="str">
        <f t="shared" ca="1" si="10"/>
        <v>Eine kugelförmige Figur hat einen Radius von 73.5 dm. Wie gross ist die Oberfläche?</v>
      </c>
      <c r="P35" t="str">
        <f t="shared" ref="P35:P36" ca="1" si="88">CONCATENATE(TRUNC(H35,2),J35)</f>
        <v>67886.67 dm²</v>
      </c>
      <c r="Q35">
        <f t="shared" ca="1" si="9"/>
        <v>13316</v>
      </c>
    </row>
    <row r="36" spans="2:17" x14ac:dyDescent="0.25">
      <c r="B36" t="str">
        <f t="shared" ca="1" si="0"/>
        <v>Eine Plastikkugel hat einen Radius von 88.5 cm. Wie gross ist die Oberfläche?</v>
      </c>
      <c r="C36" t="str">
        <f t="shared" ca="1" si="1"/>
        <v>98422.95 cm²</v>
      </c>
      <c r="E36">
        <f t="shared" ca="1" si="2"/>
        <v>26</v>
      </c>
      <c r="F36">
        <f t="shared" ca="1" si="3"/>
        <v>52</v>
      </c>
      <c r="G36">
        <f t="shared" ca="1" si="54"/>
        <v>73622.176639325611</v>
      </c>
      <c r="H36">
        <f t="shared" ca="1" si="55"/>
        <v>8494.8665353068009</v>
      </c>
      <c r="I36" t="str">
        <f t="shared" ca="1" si="6"/>
        <v xml:space="preserve"> m</v>
      </c>
      <c r="J36" t="str">
        <f t="shared" ca="1" si="7"/>
        <v xml:space="preserve"> m²</v>
      </c>
      <c r="K36" t="str">
        <f t="shared" ca="1" si="79"/>
        <v xml:space="preserve"> m³</v>
      </c>
      <c r="L36" t="str">
        <f t="shared" ref="L36" ca="1" si="89">CONCATENATE(CHOOSE(RANDBETWEEN(1,9),$S$1,$S$2,$S$3,$S$4,$S$5,$S$6,$S$7,$S$8,$S$9),"hat einen Durchmesser von ")</f>
        <v xml:space="preserve">Eine Kugel hat einen Durchmesser von </v>
      </c>
      <c r="M36" t="str">
        <f t="shared" ca="1" si="87"/>
        <v xml:space="preserve"> m. Wie gross ist die Oberfläche?</v>
      </c>
      <c r="O36" s="1" t="str">
        <f t="shared" ref="O36" ca="1" si="90">CONCATENATE(L36,F36,M36)</f>
        <v>Eine Kugel hat einen Durchmesser von 52 m. Wie gross ist die Oberfläche?</v>
      </c>
      <c r="P36" t="str">
        <f t="shared" ca="1" si="88"/>
        <v>8494.86 m²</v>
      </c>
      <c r="Q36">
        <f t="shared" ca="1" si="9"/>
        <v>12215</v>
      </c>
    </row>
    <row r="37" spans="2:17" x14ac:dyDescent="0.25">
      <c r="B37" t="str">
        <f t="shared" ca="1" si="0"/>
        <v>Eine Kugel hat einen Durchmesser von 142 m. Wie gross ist das Volumen?</v>
      </c>
      <c r="C37" t="str">
        <f t="shared" ca="1" si="1"/>
        <v>1499214.09 m³</v>
      </c>
      <c r="E37">
        <f t="shared" ca="1" si="2"/>
        <v>49.2</v>
      </c>
      <c r="F37">
        <f t="shared" ca="1" si="3"/>
        <v>98.4</v>
      </c>
      <c r="G37">
        <f t="shared" ca="1" si="54"/>
        <v>498866.0135686553</v>
      </c>
      <c r="H37">
        <f t="shared" ca="1" si="55"/>
        <v>30418.659363942392</v>
      </c>
      <c r="I37" t="str">
        <f t="shared" ca="1" si="6"/>
        <v xml:space="preserve"> m</v>
      </c>
      <c r="J37" t="str">
        <f t="shared" ca="1" si="7"/>
        <v xml:space="preserve"> m²</v>
      </c>
      <c r="K37" t="str">
        <f t="shared" ca="1" si="79"/>
        <v xml:space="preserve"> m³</v>
      </c>
      <c r="L37" t="str">
        <f t="shared" ref="L37" ca="1" si="91">CONCATENATE(CHOOSE(RANDBETWEEN(1,9),$S$1,$S$2,$S$3,$S$4,$S$5,$S$6,$S$7,$S$8,$S$9),"hat ein Volumen von ")</f>
        <v xml:space="preserve">Eine Stahlkugel hat ein Volumen von </v>
      </c>
      <c r="M37" t="s">
        <v>22</v>
      </c>
      <c r="O37" s="1" t="str">
        <f t="shared" ref="O37" ca="1" si="92">CONCATENATE(L37,TRUNC(G37,3),K37,M37)</f>
        <v>Eine Stahlkugel hat ein Volumen von 498866.013 m³. Wie gross ist der Radius?</v>
      </c>
      <c r="P37" t="str">
        <f t="shared" ref="P37:P38" ca="1" si="93">CONCATENATE(E37,I37)</f>
        <v>49.2 m</v>
      </c>
      <c r="Q37">
        <f t="shared" ca="1" si="9"/>
        <v>2160</v>
      </c>
    </row>
    <row r="38" spans="2:17" x14ac:dyDescent="0.25">
      <c r="B38" t="str">
        <f t="shared" ca="1" si="0"/>
        <v>Eine kugelförmige Figur hat eine Oberfläche von 1281.89 dm². Wie gross ist der Radius?</v>
      </c>
      <c r="C38" t="str">
        <f t="shared" ca="1" si="1"/>
        <v>10.1 dm</v>
      </c>
      <c r="E38">
        <f t="shared" ca="1" si="2"/>
        <v>55.6</v>
      </c>
      <c r="F38">
        <f t="shared" ca="1" si="3"/>
        <v>111.2</v>
      </c>
      <c r="G38">
        <f t="shared" ca="1" si="54"/>
        <v>719967.65190324618</v>
      </c>
      <c r="H38">
        <f t="shared" ca="1" si="55"/>
        <v>38847.175462405372</v>
      </c>
      <c r="I38" t="str">
        <f t="shared" ca="1" si="6"/>
        <v xml:space="preserve"> mm</v>
      </c>
      <c r="J38" t="str">
        <f t="shared" ca="1" si="7"/>
        <v xml:space="preserve"> mm²</v>
      </c>
      <c r="K38" t="str">
        <f t="shared" ca="1" si="79"/>
        <v xml:space="preserve"> mm³</v>
      </c>
      <c r="L38" t="str">
        <f t="shared" ref="L38" ca="1" si="94">CONCATENATE(CHOOSE(RANDBETWEEN(1,9),$S$1,$S$2,$S$3,$S$4,$S$5,$S$6,$S$7,$S$8,$S$9),"hat eine Oberfläche von ")</f>
        <v xml:space="preserve">Eine kugelförmige Figur hat eine Oberfläche von </v>
      </c>
      <c r="M38" t="s">
        <v>22</v>
      </c>
      <c r="O38" s="1" t="str">
        <f t="shared" ref="O38" ca="1" si="95">CONCATENATE(L38,TRUNC(H38,2),J38,M38)</f>
        <v>Eine kugelförmige Figur hat eine Oberfläche von 38847.17 mm². Wie gross ist der Radius?</v>
      </c>
      <c r="P38" t="str">
        <f t="shared" ca="1" si="93"/>
        <v>55.6 mm</v>
      </c>
      <c r="Q38">
        <f t="shared" ca="1" si="9"/>
        <v>10924</v>
      </c>
    </row>
    <row r="39" spans="2:17" x14ac:dyDescent="0.25">
      <c r="B39" t="str">
        <f t="shared" ca="1" si="0"/>
        <v>Eine Glaskugel hat ein Volumen von 1629510.599 cm³. Wie gross ist der Durchmesser?</v>
      </c>
      <c r="C39" t="str">
        <f t="shared" ca="1" si="1"/>
        <v>146 cm</v>
      </c>
      <c r="E39">
        <f t="shared" ca="1" si="2"/>
        <v>51.5</v>
      </c>
      <c r="F39">
        <f t="shared" ca="1" si="3"/>
        <v>103</v>
      </c>
      <c r="G39">
        <f t="shared" ca="1" si="54"/>
        <v>572150.51926320232</v>
      </c>
      <c r="H39">
        <f t="shared" ca="1" si="55"/>
        <v>33329.156461934115</v>
      </c>
      <c r="I39" t="str">
        <f t="shared" ca="1" si="6"/>
        <v xml:space="preserve"> dm</v>
      </c>
      <c r="J39" t="str">
        <f t="shared" ca="1" si="7"/>
        <v xml:space="preserve"> dm²</v>
      </c>
      <c r="K39" t="str">
        <f t="shared" ca="1" si="79"/>
        <v xml:space="preserve"> dm³</v>
      </c>
      <c r="L39" t="str">
        <f t="shared" ref="L39" ca="1" si="96">CONCATENATE(CHOOSE(RANDBETWEEN(1,7),$S$1,$S$2,$S$3,$S$4,$S$5,$S$6,$S$7),"hat ein Volumen von ")</f>
        <v xml:space="preserve">Eine Steinkugel hat ein Volumen von </v>
      </c>
      <c r="M39" t="s">
        <v>23</v>
      </c>
      <c r="O39" s="1" t="str">
        <f t="shared" ref="O39" ca="1" si="97">CONCATENATE(L39,TRUNC(G39,3),K39,M39)</f>
        <v>Eine Steinkugel hat ein Volumen von 572150.519 dm³. Wie gross ist der Durchmesser?</v>
      </c>
      <c r="P39" t="str">
        <f t="shared" ref="P39:P40" ca="1" si="98">CONCATENATE(F39,I39)</f>
        <v>103 dm</v>
      </c>
      <c r="Q39">
        <f t="shared" ca="1" si="9"/>
        <v>10753</v>
      </c>
    </row>
    <row r="40" spans="2:17" x14ac:dyDescent="0.25">
      <c r="B40" t="str">
        <f t="shared" ca="1" si="0"/>
        <v>Ein Ball hat eine Oberfläche von 764.53 dm². Wie gross ist der Durchmesser?</v>
      </c>
      <c r="C40" t="str">
        <f t="shared" ca="1" si="1"/>
        <v>15.6 dm</v>
      </c>
      <c r="E40">
        <f t="shared" ca="1" si="2"/>
        <v>73.3</v>
      </c>
      <c r="F40">
        <f t="shared" ca="1" si="3"/>
        <v>146.6</v>
      </c>
      <c r="G40">
        <f t="shared" ca="1" si="54"/>
        <v>1649683.1299488349</v>
      </c>
      <c r="H40">
        <f t="shared" ca="1" si="55"/>
        <v>67517.727010184244</v>
      </c>
      <c r="I40" t="str">
        <f t="shared" ca="1" si="6"/>
        <v xml:space="preserve"> cm</v>
      </c>
      <c r="J40" t="str">
        <f t="shared" ca="1" si="7"/>
        <v xml:space="preserve"> cm²</v>
      </c>
      <c r="K40" t="str">
        <f t="shared" ca="1" si="79"/>
        <v xml:space="preserve"> cm³</v>
      </c>
      <c r="L40" t="str">
        <f t="shared" ref="L40" ca="1" si="99">CONCATENATE(CHOOSE(RANDBETWEEN(1,9),$S$1,$S$2,$S$3,$S$4,$S$5,$S$6,$S$7,$S$8,$S$9),"hat eine Oberfläche von ")</f>
        <v xml:space="preserve">Eine kugelförmige Figur hat eine Oberfläche von </v>
      </c>
      <c r="M40" t="s">
        <v>23</v>
      </c>
      <c r="O40" s="1" t="str">
        <f t="shared" ref="O40" ca="1" si="100">CONCATENATE(L40,TRUNC(H40,2),J40,M40)</f>
        <v>Eine kugelförmige Figur hat eine Oberfläche von 67517.72 cm². Wie gross ist der Durchmesser?</v>
      </c>
      <c r="P40" t="str">
        <f t="shared" ca="1" si="98"/>
        <v>146.6 cm</v>
      </c>
      <c r="Q40">
        <f t="shared" ca="1" si="9"/>
        <v>6151</v>
      </c>
    </row>
    <row r="41" spans="2:17" x14ac:dyDescent="0.25">
      <c r="B41" t="str">
        <f t="shared" ca="1" si="0"/>
        <v>Eine Plastikkugel hat eine Oberfläche von 9503.31 mm². Wie gross ist der Durchmesser?</v>
      </c>
      <c r="C41" t="str">
        <f t="shared" ca="1" si="1"/>
        <v>55 mm</v>
      </c>
      <c r="E41">
        <f t="shared" ca="1" si="2"/>
        <v>51.7</v>
      </c>
      <c r="F41">
        <f t="shared" ca="1" si="3"/>
        <v>103.4</v>
      </c>
      <c r="G41">
        <f t="shared" ca="1" si="54"/>
        <v>578842.27078937646</v>
      </c>
      <c r="H41">
        <f t="shared" ca="1" si="55"/>
        <v>33588.52635141449</v>
      </c>
      <c r="I41" t="str">
        <f t="shared" ca="1" si="6"/>
        <v xml:space="preserve"> m</v>
      </c>
      <c r="J41" t="str">
        <f t="shared" ca="1" si="7"/>
        <v xml:space="preserve"> m²</v>
      </c>
      <c r="K41" t="str">
        <f t="shared" ca="1" si="79"/>
        <v xml:space="preserve"> m³</v>
      </c>
      <c r="L41" t="str">
        <f t="shared" ref="L41" ca="1" si="101">CONCATENATE(CHOOSE(RANDBETWEEN(1,9),$S$1,$S$2,$S$3,$S$4,$S$5,$S$6,$S$7,$S$8,$S$9),"hat einen Radius von ")</f>
        <v xml:space="preserve">Eine Stahlkugel hat einen Radius von </v>
      </c>
      <c r="M41" t="str">
        <f t="shared" ref="M41:M42" ca="1" si="102">CONCATENATE(I41,". Wie gross ist das Volumen?")</f>
        <v xml:space="preserve"> m. Wie gross ist das Volumen?</v>
      </c>
      <c r="O41" s="1" t="str">
        <f t="shared" ref="O41" ca="1" si="103">CONCATENATE(L41,E41,M41)</f>
        <v>Eine Stahlkugel hat einen Radius von 51.7 m. Wie gross ist das Volumen?</v>
      </c>
      <c r="P41" t="str">
        <f t="shared" ref="P41:P42" ca="1" si="104">CONCATENATE(TRUNC(G41,3),K41)</f>
        <v>578842.27 m³</v>
      </c>
      <c r="Q41">
        <f t="shared" ca="1" si="9"/>
        <v>17742</v>
      </c>
    </row>
    <row r="42" spans="2:17" x14ac:dyDescent="0.25">
      <c r="B42" t="str">
        <f t="shared" ca="1" si="0"/>
        <v>Eine Steinkugel hat eine Oberfläche von 4488.83 cm². Wie gross ist der Radius?</v>
      </c>
      <c r="C42" t="str">
        <f t="shared" ca="1" si="1"/>
        <v>18.9 cm</v>
      </c>
      <c r="E42">
        <f t="shared" ca="1" si="2"/>
        <v>33</v>
      </c>
      <c r="F42">
        <f t="shared" ca="1" si="3"/>
        <v>66</v>
      </c>
      <c r="G42">
        <f t="shared" ca="1" si="54"/>
        <v>150532.55358940852</v>
      </c>
      <c r="H42">
        <f t="shared" ca="1" si="55"/>
        <v>13684.777599037139</v>
      </c>
      <c r="I42" t="str">
        <f t="shared" ca="1" si="6"/>
        <v xml:space="preserve"> mm</v>
      </c>
      <c r="J42" t="str">
        <f t="shared" ca="1" si="7"/>
        <v xml:space="preserve"> mm²</v>
      </c>
      <c r="K42" t="str">
        <f t="shared" ca="1" si="79"/>
        <v xml:space="preserve"> mm³</v>
      </c>
      <c r="L42" t="str">
        <f t="shared" ref="L42" ca="1" si="105">CONCATENATE(CHOOSE(RANDBETWEEN(1,9),$S$1,$S$2,$S$3,$S$4,$S$5,$S$6,$S$7,$S$8,$S$9),"hat einen Durchmesser von ")</f>
        <v xml:space="preserve">Eine Steinkugel hat einen Durchmesser von </v>
      </c>
      <c r="M42" t="str">
        <f t="shared" ca="1" si="102"/>
        <v xml:space="preserve"> mm. Wie gross ist das Volumen?</v>
      </c>
      <c r="O42" s="1" t="str">
        <f t="shared" ref="O42" ca="1" si="106">CONCATENATE(L42,F42,M42)</f>
        <v>Eine Steinkugel hat einen Durchmesser von 66 mm. Wie gross ist das Volumen?</v>
      </c>
      <c r="P42" t="str">
        <f t="shared" ca="1" si="104"/>
        <v>150532.553 mm³</v>
      </c>
      <c r="Q42">
        <f t="shared" ca="1" si="9"/>
        <v>15603</v>
      </c>
    </row>
    <row r="43" spans="2:17" x14ac:dyDescent="0.25">
      <c r="B43" t="str">
        <f t="shared" ca="1" si="0"/>
        <v>Eine kugelförmige Figur hat einen Durchmesser von 105.4 cm. Wie gross ist das Volumen?</v>
      </c>
      <c r="C43" t="str">
        <f t="shared" ca="1" si="1"/>
        <v>613084.667 cm³</v>
      </c>
      <c r="E43">
        <f t="shared" ca="1" si="2"/>
        <v>31.3</v>
      </c>
      <c r="F43">
        <f t="shared" ca="1" si="3"/>
        <v>62.6</v>
      </c>
      <c r="G43">
        <f t="shared" ca="1" si="54"/>
        <v>128446.30691026071</v>
      </c>
      <c r="H43">
        <f t="shared" ca="1" si="55"/>
        <v>12311.147627181539</v>
      </c>
      <c r="I43" t="str">
        <f t="shared" ca="1" si="6"/>
        <v xml:space="preserve"> dm</v>
      </c>
      <c r="J43" t="str">
        <f t="shared" ca="1" si="7"/>
        <v xml:space="preserve"> dm²</v>
      </c>
      <c r="K43" t="str">
        <f t="shared" ca="1" si="79"/>
        <v xml:space="preserve"> dm³</v>
      </c>
      <c r="L43" t="str">
        <f t="shared" ref="L43" ca="1" si="107">CONCATENATE(CHOOSE(RANDBETWEEN(1,9),$S$1,$S$2,$S$3,$S$4,$S$5,$S$6,$S$7,$S$8,$S$9),"hat einen Radius von ")</f>
        <v xml:space="preserve">Eine Steinkugel hat einen Radius von </v>
      </c>
      <c r="M43" t="str">
        <f t="shared" ref="M43:M44" ca="1" si="108">CONCATENATE(I43,". Wie gross ist die Oberfläche?")</f>
        <v xml:space="preserve"> dm. Wie gross ist die Oberfläche?</v>
      </c>
      <c r="O43" s="1" t="str">
        <f t="shared" ca="1" si="10"/>
        <v>Eine Steinkugel hat einen Radius von 31.3 dm. Wie gross ist die Oberfläche?</v>
      </c>
      <c r="P43" t="str">
        <f t="shared" ref="P43:P44" ca="1" si="109">CONCATENATE(TRUNC(H43,2),J43)</f>
        <v>12311.14 dm²</v>
      </c>
      <c r="Q43">
        <f t="shared" ca="1" si="9"/>
        <v>19580</v>
      </c>
    </row>
    <row r="44" spans="2:17" x14ac:dyDescent="0.25">
      <c r="B44" t="str">
        <f t="shared" ca="1" si="0"/>
        <v>Eine Steinkugel hat ein Volumen von 19861.701 m³. Wie gross ist der Radius?</v>
      </c>
      <c r="C44" t="str">
        <f t="shared" ca="1" si="1"/>
        <v>16.8 m</v>
      </c>
      <c r="E44">
        <f t="shared" ca="1" si="2"/>
        <v>57.3</v>
      </c>
      <c r="F44">
        <f t="shared" ca="1" si="3"/>
        <v>114.6</v>
      </c>
      <c r="G44">
        <f t="shared" ca="1" si="54"/>
        <v>788047.64441140892</v>
      </c>
      <c r="H44">
        <f t="shared" ca="1" si="55"/>
        <v>41259.038974419323</v>
      </c>
      <c r="I44" t="str">
        <f t="shared" ca="1" si="6"/>
        <v xml:space="preserve"> dm</v>
      </c>
      <c r="J44" t="str">
        <f t="shared" ca="1" si="7"/>
        <v xml:space="preserve"> dm²</v>
      </c>
      <c r="K44" t="str">
        <f t="shared" ca="1" si="79"/>
        <v xml:space="preserve"> dm³</v>
      </c>
      <c r="L44" t="str">
        <f t="shared" ref="L44" ca="1" si="110">CONCATENATE(CHOOSE(RANDBETWEEN(1,9),$S$1,$S$2,$S$3,$S$4,$S$5,$S$6,$S$7,$S$8,$S$9),"hat einen Durchmesser von ")</f>
        <v xml:space="preserve">Eine Kugel hat einen Durchmesser von </v>
      </c>
      <c r="M44" t="str">
        <f t="shared" ca="1" si="108"/>
        <v xml:space="preserve"> dm. Wie gross ist die Oberfläche?</v>
      </c>
      <c r="O44" s="1" t="str">
        <f t="shared" ref="O44" ca="1" si="111">CONCATENATE(L44,F44,M44)</f>
        <v>Eine Kugel hat einen Durchmesser von 114.6 dm. Wie gross ist die Oberfläche?</v>
      </c>
      <c r="P44" t="str">
        <f t="shared" ca="1" si="109"/>
        <v>41259.03 dm²</v>
      </c>
      <c r="Q44">
        <f t="shared" ca="1" si="9"/>
        <v>16676</v>
      </c>
    </row>
    <row r="45" spans="2:17" x14ac:dyDescent="0.25">
      <c r="B45" t="str">
        <f t="shared" ca="1" si="0"/>
        <v>Eine Steinkugel hat ein Volumen von 28.73 mm³. Wie gross ist der Radius?</v>
      </c>
      <c r="C45" t="str">
        <f t="shared" ca="1" si="1"/>
        <v>1.9 mm</v>
      </c>
      <c r="E45">
        <f t="shared" ca="1" si="2"/>
        <v>51.3</v>
      </c>
      <c r="F45">
        <f t="shared" ca="1" si="3"/>
        <v>102.6</v>
      </c>
      <c r="G45">
        <f t="shared" ca="1" si="54"/>
        <v>565510.54118395934</v>
      </c>
      <c r="H45">
        <f t="shared" ca="1" si="55"/>
        <v>33070.791882102887</v>
      </c>
      <c r="I45" t="str">
        <f t="shared" ca="1" si="6"/>
        <v xml:space="preserve"> cm</v>
      </c>
      <c r="J45" t="str">
        <f t="shared" ca="1" si="7"/>
        <v xml:space="preserve"> cm²</v>
      </c>
      <c r="K45" t="str">
        <f t="shared" ca="1" si="79"/>
        <v xml:space="preserve"> cm³</v>
      </c>
      <c r="L45" t="str">
        <f t="shared" ref="L45" ca="1" si="112">CONCATENATE(CHOOSE(RANDBETWEEN(1,9),$S$1,$S$2,$S$3,$S$4,$S$5,$S$6,$S$7,$S$8,$S$9),"hat ein Volumen von ")</f>
        <v xml:space="preserve">Eine Glasmurmel hat ein Volumen von </v>
      </c>
      <c r="M45" t="s">
        <v>22</v>
      </c>
      <c r="O45" s="1" t="str">
        <f t="shared" ref="O45" ca="1" si="113">CONCATENATE(L45,TRUNC(G45,3),K45,M45)</f>
        <v>Eine Glasmurmel hat ein Volumen von 565510.541 cm³. Wie gross ist der Radius?</v>
      </c>
      <c r="P45" t="str">
        <f t="shared" ref="P45:P46" ca="1" si="114">CONCATENATE(E45,I45)</f>
        <v>51.3 cm</v>
      </c>
      <c r="Q45">
        <f t="shared" ca="1" si="9"/>
        <v>10342</v>
      </c>
    </row>
    <row r="46" spans="2:17" x14ac:dyDescent="0.25">
      <c r="B46" t="str">
        <f t="shared" ca="1" si="0"/>
        <v>Eine Stahlkugel hat einen Durchmesser von 146.6 m. Wie gross ist das Volumen?</v>
      </c>
      <c r="C46" t="str">
        <f t="shared" ca="1" si="1"/>
        <v>1649683.129 m³</v>
      </c>
      <c r="E46">
        <f t="shared" ca="1" si="2"/>
        <v>22.3</v>
      </c>
      <c r="F46">
        <f t="shared" ca="1" si="3"/>
        <v>44.6</v>
      </c>
      <c r="G46">
        <f t="shared" ca="1" si="54"/>
        <v>46451.869624922401</v>
      </c>
      <c r="H46">
        <f t="shared" ca="1" si="55"/>
        <v>6249.1304428146732</v>
      </c>
      <c r="I46" t="str">
        <f t="shared" ca="1" si="6"/>
        <v xml:space="preserve"> cm</v>
      </c>
      <c r="J46" t="str">
        <f t="shared" ca="1" si="7"/>
        <v xml:space="preserve"> cm²</v>
      </c>
      <c r="K46" t="str">
        <f t="shared" ca="1" si="79"/>
        <v xml:space="preserve"> cm³</v>
      </c>
      <c r="L46" t="str">
        <f t="shared" ref="L46" ca="1" si="115">CONCATENATE(CHOOSE(RANDBETWEEN(1,9),$S$1,$S$2,$S$3,$S$4,$S$5,$S$6,$S$7,$S$8,$S$9),"hat eine Oberfläche von ")</f>
        <v xml:space="preserve">Eine Plastikkugel hat eine Oberfläche von </v>
      </c>
      <c r="M46" t="s">
        <v>22</v>
      </c>
      <c r="O46" s="1" t="str">
        <f t="shared" ref="O46" ca="1" si="116">CONCATENATE(L46,TRUNC(H46,2),J46,M46)</f>
        <v>Eine Plastikkugel hat eine Oberfläche von 6249.13 cm². Wie gross ist der Radius?</v>
      </c>
      <c r="P46" t="str">
        <f t="shared" ca="1" si="114"/>
        <v>22.3 cm</v>
      </c>
      <c r="Q46">
        <f t="shared" ca="1" si="9"/>
        <v>6168</v>
      </c>
    </row>
    <row r="47" spans="2:17" x14ac:dyDescent="0.25">
      <c r="B47" t="str">
        <f t="shared" ca="1" si="0"/>
        <v>Eine kugelförmige Figur hat einen Durchmesser von 32.4 mm. Wie gross ist die Oberfläche?</v>
      </c>
      <c r="C47" t="str">
        <f t="shared" ca="1" si="1"/>
        <v>3297.91 mm²</v>
      </c>
      <c r="E47">
        <f t="shared" ca="1" si="2"/>
        <v>8.3000000000000007</v>
      </c>
      <c r="F47">
        <f t="shared" ca="1" si="3"/>
        <v>16.600000000000001</v>
      </c>
      <c r="G47">
        <f t="shared" ca="1" si="54"/>
        <v>2395.0957848241965</v>
      </c>
      <c r="H47">
        <f t="shared" ca="1" si="55"/>
        <v>865.69727162320362</v>
      </c>
      <c r="I47" t="str">
        <f t="shared" ca="1" si="6"/>
        <v xml:space="preserve"> cm</v>
      </c>
      <c r="J47" t="str">
        <f t="shared" ca="1" si="7"/>
        <v xml:space="preserve"> cm²</v>
      </c>
      <c r="K47" t="str">
        <f t="shared" ca="1" si="79"/>
        <v xml:space="preserve"> cm³</v>
      </c>
      <c r="L47" t="str">
        <f t="shared" ref="L47" ca="1" si="117">CONCATENATE(CHOOSE(RANDBETWEEN(1,7),$S$1,$S$2,$S$3,$S$4,$S$5,$S$6,$S$7),"hat ein Volumen von ")</f>
        <v xml:space="preserve">Eine Stahlkugel hat ein Volumen von </v>
      </c>
      <c r="M47" t="s">
        <v>23</v>
      </c>
      <c r="O47" s="1" t="str">
        <f t="shared" ref="O47" ca="1" si="118">CONCATENATE(L47,TRUNC(G47,3),K47,M47)</f>
        <v>Eine Stahlkugel hat ein Volumen von 2395.095 cm³. Wie gross ist der Durchmesser?</v>
      </c>
      <c r="P47" t="str">
        <f t="shared" ref="P47:P48" ca="1" si="119">CONCATENATE(F47,I47)</f>
        <v>16.6 cm</v>
      </c>
      <c r="Q47">
        <f t="shared" ca="1" si="9"/>
        <v>1169</v>
      </c>
    </row>
    <row r="48" spans="2:17" x14ac:dyDescent="0.25">
      <c r="B48" t="str">
        <f t="shared" ca="1" si="0"/>
        <v>Eine Glasmurmel hat ein Volumen von 8580.246 m³. Wie gross ist der Radius?</v>
      </c>
      <c r="C48" t="str">
        <f t="shared" ca="1" si="1"/>
        <v>12.7 m</v>
      </c>
      <c r="E48">
        <f t="shared" ca="1" si="2"/>
        <v>7</v>
      </c>
      <c r="F48">
        <f t="shared" ca="1" si="3"/>
        <v>14</v>
      </c>
      <c r="G48">
        <f t="shared" ca="1" si="54"/>
        <v>1436.7550402417321</v>
      </c>
      <c r="H48">
        <f t="shared" ca="1" si="55"/>
        <v>615.75216010359941</v>
      </c>
      <c r="I48" t="str">
        <f t="shared" ca="1" si="6"/>
        <v xml:space="preserve"> cm</v>
      </c>
      <c r="J48" t="str">
        <f t="shared" ca="1" si="7"/>
        <v xml:space="preserve"> cm²</v>
      </c>
      <c r="K48" t="str">
        <f t="shared" ca="1" si="79"/>
        <v xml:space="preserve"> cm³</v>
      </c>
      <c r="L48" t="str">
        <f t="shared" ref="L48" ca="1" si="120">CONCATENATE(CHOOSE(RANDBETWEEN(1,9),$S$1,$S$2,$S$3,$S$4,$S$5,$S$6,$S$7,$S$8,$S$9),"hat eine Oberfläche von ")</f>
        <v xml:space="preserve">Eine kugelförmige Figur hat eine Oberfläche von </v>
      </c>
      <c r="M48" t="s">
        <v>23</v>
      </c>
      <c r="O48" s="1" t="str">
        <f t="shared" ref="O48" ca="1" si="121">CONCATENATE(L48,TRUNC(H48,2),J48,M48)</f>
        <v>Eine kugelförmige Figur hat eine Oberfläche von 615.75 cm². Wie gross ist der Durchmesser?</v>
      </c>
      <c r="P48" t="str">
        <f t="shared" ca="1" si="119"/>
        <v>14 cm</v>
      </c>
      <c r="Q48">
        <f t="shared" ca="1" si="9"/>
        <v>15702</v>
      </c>
    </row>
    <row r="49" spans="2:17" x14ac:dyDescent="0.25">
      <c r="B49" t="str">
        <f t="shared" ca="1" si="0"/>
        <v>Eine Plastikkugel hat ein Volumen von 1860639.443 cm³. Wie gross ist der Radius?</v>
      </c>
      <c r="C49" t="str">
        <f t="shared" ca="1" si="1"/>
        <v>76.3 cm</v>
      </c>
      <c r="E49">
        <f t="shared" ca="1" si="2"/>
        <v>4.9000000000000004</v>
      </c>
      <c r="F49">
        <f t="shared" ca="1" si="3"/>
        <v>9.8000000000000007</v>
      </c>
      <c r="G49">
        <f t="shared" ca="1" si="54"/>
        <v>492.80697880291422</v>
      </c>
      <c r="H49">
        <f t="shared" ca="1" si="55"/>
        <v>301.71855845076379</v>
      </c>
      <c r="I49" t="str">
        <f t="shared" ca="1" si="6"/>
        <v xml:space="preserve"> cm</v>
      </c>
      <c r="J49" t="str">
        <f t="shared" ca="1" si="7"/>
        <v xml:space="preserve"> cm²</v>
      </c>
      <c r="K49" t="str">
        <f t="shared" ca="1" si="79"/>
        <v xml:space="preserve"> cm³</v>
      </c>
      <c r="L49" t="str">
        <f t="shared" ref="L49" ca="1" si="122">CONCATENATE(CHOOSE(RANDBETWEEN(1,9),$S$1,$S$2,$S$3,$S$4,$S$5,$S$6,$S$7,$S$8,$S$9),"hat einen Radius von ")</f>
        <v xml:space="preserve">Eine Glaskugel hat einen Radius von </v>
      </c>
      <c r="M49" t="str">
        <f t="shared" ref="M49:M50" ca="1" si="123">CONCATENATE(I49,". Wie gross ist das Volumen?")</f>
        <v xml:space="preserve"> cm. Wie gross ist das Volumen?</v>
      </c>
      <c r="O49" s="1" t="str">
        <f t="shared" ref="O49" ca="1" si="124">CONCATENATE(L49,E49,M49)</f>
        <v>Eine Glaskugel hat einen Radius von 4.9 cm. Wie gross ist das Volumen?</v>
      </c>
      <c r="P49" t="str">
        <f t="shared" ref="P49:P50" ca="1" si="125">CONCATENATE(TRUNC(G49,3),K49)</f>
        <v>492.806 cm³</v>
      </c>
      <c r="Q49">
        <f t="shared" ca="1" si="9"/>
        <v>7236</v>
      </c>
    </row>
    <row r="50" spans="2:17" x14ac:dyDescent="0.25">
      <c r="B50" t="str">
        <f t="shared" ca="1" si="0"/>
        <v>Eine Stahlkugel hat einen Radius von 51.7 m. Wie gross ist das Volumen?</v>
      </c>
      <c r="C50" t="str">
        <f t="shared" ca="1" si="1"/>
        <v>578842.27 m³</v>
      </c>
      <c r="E50">
        <f t="shared" ca="1" si="2"/>
        <v>24.9</v>
      </c>
      <c r="F50">
        <f t="shared" ca="1" si="3"/>
        <v>49.8</v>
      </c>
      <c r="G50">
        <f t="shared" ca="1" si="54"/>
        <v>64667.586190253271</v>
      </c>
      <c r="H50">
        <f t="shared" ca="1" si="55"/>
        <v>7791.2754446088293</v>
      </c>
      <c r="I50" t="str">
        <f t="shared" ca="1" si="6"/>
        <v xml:space="preserve"> m</v>
      </c>
      <c r="J50" t="str">
        <f t="shared" ca="1" si="7"/>
        <v xml:space="preserve"> m²</v>
      </c>
      <c r="K50" t="str">
        <f t="shared" ca="1" si="79"/>
        <v xml:space="preserve"> m³</v>
      </c>
      <c r="L50" t="str">
        <f t="shared" ref="L50" ca="1" si="126">CONCATENATE(CHOOSE(RANDBETWEEN(1,9),$S$1,$S$2,$S$3,$S$4,$S$5,$S$6,$S$7,$S$8,$S$9),"hat einen Durchmesser von ")</f>
        <v xml:space="preserve">Eine Kugel hat einen Durchmesser von </v>
      </c>
      <c r="M50" t="str">
        <f t="shared" ca="1" si="123"/>
        <v xml:space="preserve"> m. Wie gross ist das Volumen?</v>
      </c>
      <c r="O50" s="1" t="str">
        <f t="shared" ref="O50" ca="1" si="127">CONCATENATE(L50,F50,M50)</f>
        <v>Eine Kugel hat einen Durchmesser von 49.8 m. Wie gross ist das Volumen?</v>
      </c>
      <c r="P50" t="str">
        <f t="shared" ca="1" si="125"/>
        <v>64667.586 m³</v>
      </c>
      <c r="Q50">
        <f t="shared" ca="1" si="9"/>
        <v>12066</v>
      </c>
    </row>
    <row r="51" spans="2:17" x14ac:dyDescent="0.25">
      <c r="B51" t="str">
        <f t="shared" ca="1" si="0"/>
        <v>Eine Glaskugel hat ein Volumen von 542675.43 mm³. Wie gross ist der Durchmesser?</v>
      </c>
      <c r="C51" t="str">
        <f t="shared" ca="1" si="1"/>
        <v>101.2 mm</v>
      </c>
      <c r="E51">
        <f t="shared" ca="1" si="2"/>
        <v>42.6</v>
      </c>
      <c r="F51">
        <f t="shared" ca="1" si="3"/>
        <v>85.2</v>
      </c>
      <c r="G51">
        <f t="shared" ca="1" si="54"/>
        <v>323830.2436528253</v>
      </c>
      <c r="H51">
        <f t="shared" ca="1" si="55"/>
        <v>22804.946736114456</v>
      </c>
      <c r="I51" t="str">
        <f t="shared" ca="1" si="6"/>
        <v xml:space="preserve"> m</v>
      </c>
      <c r="J51" t="str">
        <f t="shared" ca="1" si="7"/>
        <v xml:space="preserve"> m²</v>
      </c>
      <c r="K51" t="str">
        <f t="shared" ca="1" si="79"/>
        <v xml:space="preserve"> m³</v>
      </c>
      <c r="L51" t="str">
        <f t="shared" ref="L51" ca="1" si="128">CONCATENATE(CHOOSE(RANDBETWEEN(1,9),$S$1,$S$2,$S$3,$S$4,$S$5,$S$6,$S$7,$S$8,$S$9),"hat einen Radius von ")</f>
        <v xml:space="preserve">Eine Kugel hat einen Radius von </v>
      </c>
      <c r="M51" t="str">
        <f t="shared" ref="M51:M52" ca="1" si="129">CONCATENATE(I51,". Wie gross ist die Oberfläche?")</f>
        <v xml:space="preserve"> m. Wie gross ist die Oberfläche?</v>
      </c>
      <c r="O51" s="1" t="str">
        <f t="shared" ca="1" si="10"/>
        <v>Eine Kugel hat einen Radius von 42.6 m. Wie gross ist die Oberfläche?</v>
      </c>
      <c r="P51" t="str">
        <f t="shared" ref="P51:P52" ca="1" si="130">CONCATENATE(TRUNC(H51,2),J51)</f>
        <v>22804.94 m²</v>
      </c>
      <c r="Q51">
        <f t="shared" ca="1" si="9"/>
        <v>7237</v>
      </c>
    </row>
    <row r="52" spans="2:17" x14ac:dyDescent="0.25">
      <c r="B52" t="str">
        <f t="shared" ca="1" si="0"/>
        <v>Eine Kugel hat eine Oberfläche von 36102.68 cm². Wie gross ist der Durchmesser?</v>
      </c>
      <c r="C52" t="str">
        <f t="shared" ca="1" si="1"/>
        <v>107.2 cm</v>
      </c>
      <c r="E52">
        <f t="shared" ca="1" si="2"/>
        <v>16.2</v>
      </c>
      <c r="F52">
        <f t="shared" ca="1" si="3"/>
        <v>32.4</v>
      </c>
      <c r="G52">
        <f t="shared" ref="G52:G115" ca="1" si="131">E52^3*PI()*4/3</f>
        <v>17808.75884177507</v>
      </c>
      <c r="H52">
        <f t="shared" ref="H52:H115" ca="1" si="132">E52*E52*4*PI()</f>
        <v>3297.918304032421</v>
      </c>
      <c r="I52" t="str">
        <f t="shared" ca="1" si="6"/>
        <v xml:space="preserve"> mm</v>
      </c>
      <c r="J52" t="str">
        <f t="shared" ca="1" si="7"/>
        <v xml:space="preserve"> mm²</v>
      </c>
      <c r="K52" t="str">
        <f t="shared" ca="1" si="79"/>
        <v xml:space="preserve"> mm³</v>
      </c>
      <c r="L52" t="str">
        <f t="shared" ref="L52" ca="1" si="133">CONCATENATE(CHOOSE(RANDBETWEEN(1,9),$S$1,$S$2,$S$3,$S$4,$S$5,$S$6,$S$7,$S$8,$S$9),"hat einen Durchmesser von ")</f>
        <v xml:space="preserve">Eine kugelförmige Figur hat einen Durchmesser von </v>
      </c>
      <c r="M52" t="str">
        <f t="shared" ca="1" si="129"/>
        <v xml:space="preserve"> mm. Wie gross ist die Oberfläche?</v>
      </c>
      <c r="O52" s="1" t="str">
        <f t="shared" ref="O52" ca="1" si="134">CONCATENATE(L52,F52,M52)</f>
        <v>Eine kugelförmige Figur hat einen Durchmesser von 32.4 mm. Wie gross ist die Oberfläche?</v>
      </c>
      <c r="P52" t="str">
        <f t="shared" ca="1" si="130"/>
        <v>3297.91 mm²</v>
      </c>
      <c r="Q52">
        <f t="shared" ca="1" si="9"/>
        <v>17793</v>
      </c>
    </row>
    <row r="53" spans="2:17" x14ac:dyDescent="0.25">
      <c r="B53" t="str">
        <f t="shared" ca="1" si="0"/>
        <v>Ein Ball hat einen Durchmesser von 70.8 cm. Wie gross ist das Volumen?</v>
      </c>
      <c r="C53" t="str">
        <f t="shared" ca="1" si="1"/>
        <v>185822.541 cm³</v>
      </c>
      <c r="E53">
        <f t="shared" ca="1" si="2"/>
        <v>81.400000000000006</v>
      </c>
      <c r="F53">
        <f t="shared" ca="1" si="3"/>
        <v>162.80000000000001</v>
      </c>
      <c r="G53">
        <f t="shared" ca="1" si="131"/>
        <v>2259237.166507944</v>
      </c>
      <c r="H53">
        <f t="shared" ca="1" si="132"/>
        <v>83264.269035919307</v>
      </c>
      <c r="I53" t="str">
        <f t="shared" ca="1" si="6"/>
        <v xml:space="preserve"> dm</v>
      </c>
      <c r="J53" t="str">
        <f t="shared" ca="1" si="7"/>
        <v xml:space="preserve"> dm²</v>
      </c>
      <c r="K53" t="str">
        <f t="shared" ca="1" si="79"/>
        <v xml:space="preserve"> dm³</v>
      </c>
      <c r="L53" t="str">
        <f t="shared" ref="L53" ca="1" si="135">CONCATENATE(CHOOSE(RANDBETWEEN(1,9),$S$1,$S$2,$S$3,$S$4,$S$5,$S$6,$S$7,$S$8,$S$9),"hat ein Volumen von ")</f>
        <v xml:space="preserve">Eine Kugel hat ein Volumen von </v>
      </c>
      <c r="M53" t="s">
        <v>22</v>
      </c>
      <c r="O53" s="1" t="str">
        <f t="shared" ref="O53" ca="1" si="136">CONCATENATE(L53,TRUNC(G53,3),K53,M53)</f>
        <v>Eine Kugel hat ein Volumen von 2259237.166 dm³. Wie gross ist der Radius?</v>
      </c>
      <c r="P53" t="str">
        <f t="shared" ref="P53:P54" ca="1" si="137">CONCATENATE(E53,I53)</f>
        <v>81.4 dm</v>
      </c>
      <c r="Q53">
        <f t="shared" ca="1" si="9"/>
        <v>16888</v>
      </c>
    </row>
    <row r="54" spans="2:17" x14ac:dyDescent="0.25">
      <c r="B54" t="str">
        <f t="shared" ca="1" si="0"/>
        <v>Ein Ball hat einen Radius von 59.7 m. Wie gross ist die Oberfläche?</v>
      </c>
      <c r="C54" t="str">
        <f t="shared" ca="1" si="1"/>
        <v>44787.67 m²</v>
      </c>
      <c r="E54">
        <f t="shared" ca="1" si="2"/>
        <v>30.6</v>
      </c>
      <c r="F54">
        <f t="shared" ca="1" si="3"/>
        <v>61.2</v>
      </c>
      <c r="G54">
        <f t="shared" ca="1" si="131"/>
        <v>120019.79724230584</v>
      </c>
      <c r="H54">
        <f t="shared" ca="1" si="132"/>
        <v>11766.646788461356</v>
      </c>
      <c r="I54" t="str">
        <f t="shared" ca="1" si="6"/>
        <v xml:space="preserve"> mm</v>
      </c>
      <c r="J54" t="str">
        <f t="shared" ca="1" si="7"/>
        <v xml:space="preserve"> mm²</v>
      </c>
      <c r="K54" t="str">
        <f t="shared" ca="1" si="79"/>
        <v xml:space="preserve"> mm³</v>
      </c>
      <c r="L54" t="str">
        <f t="shared" ref="L54" ca="1" si="138">CONCATENATE(CHOOSE(RANDBETWEEN(1,9),$S$1,$S$2,$S$3,$S$4,$S$5,$S$6,$S$7,$S$8,$S$9),"hat eine Oberfläche von ")</f>
        <v xml:space="preserve">Eine kugelförmige Figur hat eine Oberfläche von </v>
      </c>
      <c r="M54" t="s">
        <v>22</v>
      </c>
      <c r="O54" s="1" t="str">
        <f t="shared" ref="O54" ca="1" si="139">CONCATENATE(L54,TRUNC(H54,2),J54,M54)</f>
        <v>Eine kugelförmige Figur hat eine Oberfläche von 11766.64 mm². Wie gross ist der Radius?</v>
      </c>
      <c r="P54" t="str">
        <f t="shared" ca="1" si="137"/>
        <v>30.6 mm</v>
      </c>
      <c r="Q54">
        <f t="shared" ca="1" si="9"/>
        <v>5920</v>
      </c>
    </row>
    <row r="55" spans="2:17" x14ac:dyDescent="0.25">
      <c r="B55" t="str">
        <f t="shared" ca="1" si="0"/>
        <v>Eine Kugel hat einen Radius von 66.2 m. Wie gross ist die Oberfläche?</v>
      </c>
      <c r="C55" t="str">
        <f t="shared" ca="1" si="1"/>
        <v>55071.36 m²</v>
      </c>
      <c r="E55">
        <f t="shared" ca="1" si="2"/>
        <v>64.8</v>
      </c>
      <c r="F55">
        <f t="shared" ca="1" si="3"/>
        <v>129.6</v>
      </c>
      <c r="G55">
        <f t="shared" ca="1" si="131"/>
        <v>1139760.5658736045</v>
      </c>
      <c r="H55">
        <f t="shared" ca="1" si="132"/>
        <v>52766.692864518736</v>
      </c>
      <c r="I55" t="str">
        <f t="shared" ca="1" si="6"/>
        <v xml:space="preserve"> mm</v>
      </c>
      <c r="J55" t="str">
        <f t="shared" ca="1" si="7"/>
        <v xml:space="preserve"> mm²</v>
      </c>
      <c r="K55" t="str">
        <f t="shared" ca="1" si="79"/>
        <v xml:space="preserve"> mm³</v>
      </c>
      <c r="L55" t="str">
        <f t="shared" ref="L55" ca="1" si="140">CONCATENATE(CHOOSE(RANDBETWEEN(1,7),$S$1,$S$2,$S$3,$S$4,$S$5,$S$6,$S$7),"hat ein Volumen von ")</f>
        <v xml:space="preserve">Eine Glasmurmel hat ein Volumen von </v>
      </c>
      <c r="M55" t="s">
        <v>23</v>
      </c>
      <c r="O55" s="1" t="str">
        <f t="shared" ref="O55" ca="1" si="141">CONCATENATE(L55,TRUNC(G55,3),K55,M55)</f>
        <v>Eine Glasmurmel hat ein Volumen von 1139760.565 mm³. Wie gross ist der Durchmesser?</v>
      </c>
      <c r="P55" t="str">
        <f t="shared" ref="P55:P56" ca="1" si="142">CONCATENATE(F55,I55)</f>
        <v>129.6 mm</v>
      </c>
      <c r="Q55">
        <f t="shared" ca="1" si="9"/>
        <v>15609</v>
      </c>
    </row>
    <row r="56" spans="2:17" x14ac:dyDescent="0.25">
      <c r="B56" t="str">
        <f t="shared" ca="1" si="0"/>
        <v>Eine Kugel hat eine Oberfläche von 74893.55 cm². Wie gross ist der Radius?</v>
      </c>
      <c r="C56" t="str">
        <f t="shared" ca="1" si="1"/>
        <v>77.2 cm</v>
      </c>
      <c r="E56">
        <f t="shared" ca="1" si="2"/>
        <v>52.5</v>
      </c>
      <c r="F56">
        <f t="shared" ca="1" si="3"/>
        <v>105</v>
      </c>
      <c r="G56">
        <f t="shared" ca="1" si="131"/>
        <v>606131.03260198073</v>
      </c>
      <c r="H56">
        <f t="shared" ca="1" si="132"/>
        <v>34636.059005827468</v>
      </c>
      <c r="I56" t="str">
        <f t="shared" ca="1" si="6"/>
        <v xml:space="preserve"> cm</v>
      </c>
      <c r="J56" t="str">
        <f t="shared" ca="1" si="7"/>
        <v xml:space="preserve"> cm²</v>
      </c>
      <c r="K56" t="str">
        <f t="shared" ca="1" si="79"/>
        <v xml:space="preserve"> cm³</v>
      </c>
      <c r="L56" t="str">
        <f t="shared" ref="L56" ca="1" si="143">CONCATENATE(CHOOSE(RANDBETWEEN(1,9),$S$1,$S$2,$S$3,$S$4,$S$5,$S$6,$S$7,$S$8,$S$9),"hat eine Oberfläche von ")</f>
        <v xml:space="preserve">Eine Stahlkugel hat eine Oberfläche von </v>
      </c>
      <c r="M56" t="s">
        <v>23</v>
      </c>
      <c r="O56" s="1" t="str">
        <f t="shared" ref="O56" ca="1" si="144">CONCATENATE(L56,TRUNC(H56,2),J56,M56)</f>
        <v>Eine Stahlkugel hat eine Oberfläche von 34636.05 cm². Wie gross ist der Durchmesser?</v>
      </c>
      <c r="P56" t="str">
        <f t="shared" ca="1" si="142"/>
        <v>105 cm</v>
      </c>
      <c r="Q56">
        <f t="shared" ca="1" si="9"/>
        <v>7829</v>
      </c>
    </row>
    <row r="57" spans="2:17" x14ac:dyDescent="0.25">
      <c r="B57" t="str">
        <f t="shared" ca="1" si="0"/>
        <v>Eine Glasmurmel hat einen Durchmesser von 158 m. Wie gross ist die Oberfläche?</v>
      </c>
      <c r="C57" t="str">
        <f t="shared" ca="1" si="1"/>
        <v>78426.71 m²</v>
      </c>
      <c r="E57">
        <f t="shared" ca="1" si="2"/>
        <v>35.799999999999997</v>
      </c>
      <c r="F57">
        <f t="shared" ca="1" si="3"/>
        <v>71.599999999999994</v>
      </c>
      <c r="G57">
        <f t="shared" ca="1" si="131"/>
        <v>192193.05459463494</v>
      </c>
      <c r="H57">
        <f t="shared" ca="1" si="132"/>
        <v>16105.563234187288</v>
      </c>
      <c r="I57" t="str">
        <f t="shared" ca="1" si="6"/>
        <v xml:space="preserve"> mm</v>
      </c>
      <c r="J57" t="str">
        <f t="shared" ca="1" si="7"/>
        <v xml:space="preserve"> mm²</v>
      </c>
      <c r="K57" t="str">
        <f t="shared" ca="1" si="79"/>
        <v xml:space="preserve"> mm³</v>
      </c>
      <c r="L57" t="str">
        <f t="shared" ref="L57" ca="1" si="145">CONCATENATE(CHOOSE(RANDBETWEEN(1,9),$S$1,$S$2,$S$3,$S$4,$S$5,$S$6,$S$7,$S$8,$S$9),"hat einen Radius von ")</f>
        <v xml:space="preserve">Eine Plastikkugel hat einen Radius von </v>
      </c>
      <c r="M57" t="str">
        <f t="shared" ref="M57:M58" ca="1" si="146">CONCATENATE(I57,". Wie gross ist das Volumen?")</f>
        <v xml:space="preserve"> mm. Wie gross ist das Volumen?</v>
      </c>
      <c r="O57" s="1" t="str">
        <f t="shared" ref="O57" ca="1" si="147">CONCATENATE(L57,E57,M57)</f>
        <v>Eine Plastikkugel hat einen Radius von 35.8 mm. Wie gross ist das Volumen?</v>
      </c>
      <c r="P57" t="str">
        <f t="shared" ref="P57:P58" ca="1" si="148">CONCATENATE(TRUNC(G57,3),K57)</f>
        <v>192193.054 mm³</v>
      </c>
      <c r="Q57">
        <f t="shared" ca="1" si="9"/>
        <v>13852</v>
      </c>
    </row>
    <row r="58" spans="2:17" x14ac:dyDescent="0.25">
      <c r="B58" t="str">
        <f t="shared" ca="1" si="0"/>
        <v>Eine kugelförmige Figur hat eine Oberfläche von 8824.73 dm². Wie gross ist der Durchmesser?</v>
      </c>
      <c r="C58" t="str">
        <f t="shared" ca="1" si="1"/>
        <v>53 dm</v>
      </c>
      <c r="E58">
        <f t="shared" ca="1" si="2"/>
        <v>45.6</v>
      </c>
      <c r="F58">
        <f t="shared" ca="1" si="3"/>
        <v>91.2</v>
      </c>
      <c r="G58">
        <f t="shared" ca="1" si="131"/>
        <v>397176.12769024313</v>
      </c>
      <c r="H58">
        <f t="shared" ca="1" si="132"/>
        <v>26130.008400673891</v>
      </c>
      <c r="I58" t="str">
        <f t="shared" ca="1" si="6"/>
        <v xml:space="preserve"> mm</v>
      </c>
      <c r="J58" t="str">
        <f t="shared" ca="1" si="7"/>
        <v xml:space="preserve"> mm²</v>
      </c>
      <c r="K58" t="str">
        <f t="shared" ca="1" si="79"/>
        <v xml:space="preserve"> mm³</v>
      </c>
      <c r="L58" t="str">
        <f t="shared" ref="L58" ca="1" si="149">CONCATENATE(CHOOSE(RANDBETWEEN(1,9),$S$1,$S$2,$S$3,$S$4,$S$5,$S$6,$S$7,$S$8,$S$9),"hat einen Durchmesser von ")</f>
        <v xml:space="preserve">Ein Ball hat einen Durchmesser von </v>
      </c>
      <c r="M58" t="str">
        <f t="shared" ca="1" si="146"/>
        <v xml:space="preserve"> mm. Wie gross ist das Volumen?</v>
      </c>
      <c r="O58" s="1" t="str">
        <f t="shared" ref="O58" ca="1" si="150">CONCATENATE(L58,F58,M58)</f>
        <v>Ein Ball hat einen Durchmesser von 91.2 mm. Wie gross ist das Volumen?</v>
      </c>
      <c r="P58" t="str">
        <f t="shared" ca="1" si="148"/>
        <v>397176.127 mm³</v>
      </c>
      <c r="Q58">
        <f t="shared" ca="1" si="9"/>
        <v>9538</v>
      </c>
    </row>
    <row r="59" spans="2:17" x14ac:dyDescent="0.25">
      <c r="B59" t="str">
        <f t="shared" ca="1" si="0"/>
        <v>Eine Stahlkugel hat einen Radius von 82.6 cm. Wie gross ist die Oberfläche?</v>
      </c>
      <c r="C59" t="str">
        <f t="shared" ca="1" si="1"/>
        <v>85737.33 cm²</v>
      </c>
      <c r="E59">
        <f t="shared" ca="1" si="2"/>
        <v>30.4</v>
      </c>
      <c r="F59">
        <f t="shared" ca="1" si="3"/>
        <v>60.8</v>
      </c>
      <c r="G59">
        <f t="shared" ca="1" si="131"/>
        <v>117681.81561192387</v>
      </c>
      <c r="H59">
        <f t="shared" ca="1" si="132"/>
        <v>11613.337066966173</v>
      </c>
      <c r="I59" t="str">
        <f t="shared" ca="1" si="6"/>
        <v xml:space="preserve"> mm</v>
      </c>
      <c r="J59" t="str">
        <f t="shared" ca="1" si="7"/>
        <v xml:space="preserve"> mm²</v>
      </c>
      <c r="K59" t="str">
        <f t="shared" ca="1" si="79"/>
        <v xml:space="preserve"> mm³</v>
      </c>
      <c r="L59" t="str">
        <f t="shared" ref="L59" ca="1" si="151">CONCATENATE(CHOOSE(RANDBETWEEN(1,9),$S$1,$S$2,$S$3,$S$4,$S$5,$S$6,$S$7,$S$8,$S$9),"hat einen Radius von ")</f>
        <v xml:space="preserve">Eine Kugel hat einen Radius von </v>
      </c>
      <c r="M59" t="str">
        <f t="shared" ref="M59:M60" ca="1" si="152">CONCATENATE(I59,". Wie gross ist die Oberfläche?")</f>
        <v xml:space="preserve"> mm. Wie gross ist die Oberfläche?</v>
      </c>
      <c r="O59" s="1" t="str">
        <f t="shared" ca="1" si="10"/>
        <v>Eine Kugel hat einen Radius von 30.4 mm. Wie gross ist die Oberfläche?</v>
      </c>
      <c r="P59" t="str">
        <f t="shared" ref="P59:P60" ca="1" si="153">CONCATENATE(TRUNC(H59,2),J59)</f>
        <v>11613.33 mm²</v>
      </c>
      <c r="Q59">
        <f t="shared" ca="1" si="9"/>
        <v>5075</v>
      </c>
    </row>
    <row r="60" spans="2:17" x14ac:dyDescent="0.25">
      <c r="B60" t="str">
        <f t="shared" ca="1" si="0"/>
        <v>Eine Steinkugel hat eine Oberfläche von 55237.86 mm². Wie gross ist der Radius?</v>
      </c>
      <c r="C60" t="str">
        <f t="shared" ca="1" si="1"/>
        <v>66.3 mm</v>
      </c>
      <c r="E60">
        <f t="shared" ca="1" si="2"/>
        <v>31.8</v>
      </c>
      <c r="F60">
        <f t="shared" ca="1" si="3"/>
        <v>63.6</v>
      </c>
      <c r="G60">
        <f t="shared" ca="1" si="131"/>
        <v>134700.73617268444</v>
      </c>
      <c r="H60">
        <f t="shared" ca="1" si="132"/>
        <v>12707.616620064569</v>
      </c>
      <c r="I60" t="str">
        <f t="shared" ca="1" si="6"/>
        <v xml:space="preserve"> mm</v>
      </c>
      <c r="J60" t="str">
        <f t="shared" ca="1" si="7"/>
        <v xml:space="preserve"> mm²</v>
      </c>
      <c r="K60" t="str">
        <f t="shared" ca="1" si="79"/>
        <v xml:space="preserve"> mm³</v>
      </c>
      <c r="L60" t="str">
        <f t="shared" ref="L60" ca="1" si="154">CONCATENATE(CHOOSE(RANDBETWEEN(1,9),$S$1,$S$2,$S$3,$S$4,$S$5,$S$6,$S$7,$S$8,$S$9),"hat einen Durchmesser von ")</f>
        <v xml:space="preserve">Eine Stahlkugel hat einen Durchmesser von </v>
      </c>
      <c r="M60" t="str">
        <f t="shared" ca="1" si="152"/>
        <v xml:space="preserve"> mm. Wie gross ist die Oberfläche?</v>
      </c>
      <c r="O60" s="1" t="str">
        <f t="shared" ref="O60" ca="1" si="155">CONCATENATE(L60,F60,M60)</f>
        <v>Eine Stahlkugel hat einen Durchmesser von 63.6 mm. Wie gross ist die Oberfläche?</v>
      </c>
      <c r="P60" t="str">
        <f t="shared" ca="1" si="153"/>
        <v>12707.61 mm²</v>
      </c>
      <c r="Q60">
        <f t="shared" ca="1" si="9"/>
        <v>7052</v>
      </c>
    </row>
    <row r="61" spans="2:17" x14ac:dyDescent="0.25">
      <c r="B61" t="str">
        <f t="shared" ca="1" si="0"/>
        <v>Eine Holzkugel hat einen Radius von 53.8 cm. Wie gross ist die Oberfläche?</v>
      </c>
      <c r="C61" t="str">
        <f t="shared" ca="1" si="1"/>
        <v>36372.6 cm²</v>
      </c>
      <c r="E61">
        <f t="shared" ca="1" si="2"/>
        <v>85.6</v>
      </c>
      <c r="F61">
        <f t="shared" ca="1" si="3"/>
        <v>171.2</v>
      </c>
      <c r="G61">
        <f t="shared" ca="1" si="131"/>
        <v>2627301.4368471722</v>
      </c>
      <c r="H61">
        <f t="shared" ca="1" si="132"/>
        <v>92078.321384830808</v>
      </c>
      <c r="I61" t="str">
        <f t="shared" ca="1" si="6"/>
        <v xml:space="preserve"> cm</v>
      </c>
      <c r="J61" t="str">
        <f t="shared" ca="1" si="7"/>
        <v xml:space="preserve"> cm²</v>
      </c>
      <c r="K61" t="str">
        <f t="shared" ca="1" si="79"/>
        <v xml:space="preserve"> cm³</v>
      </c>
      <c r="L61" t="str">
        <f t="shared" ref="L61" ca="1" si="156">CONCATENATE(CHOOSE(RANDBETWEEN(1,9),$S$1,$S$2,$S$3,$S$4,$S$5,$S$6,$S$7,$S$8,$S$9),"hat ein Volumen von ")</f>
        <v xml:space="preserve">Eine Glasmurmel hat ein Volumen von </v>
      </c>
      <c r="M61" t="s">
        <v>22</v>
      </c>
      <c r="O61" s="1" t="str">
        <f t="shared" ref="O61" ca="1" si="157">CONCATENATE(L61,TRUNC(G61,3),K61,M61)</f>
        <v>Eine Glasmurmel hat ein Volumen von 2627301.436 cm³. Wie gross ist der Radius?</v>
      </c>
      <c r="P61" t="str">
        <f t="shared" ref="P61:P62" ca="1" si="158">CONCATENATE(E61,I61)</f>
        <v>85.6 cm</v>
      </c>
      <c r="Q61">
        <f t="shared" ca="1" si="9"/>
        <v>7719</v>
      </c>
    </row>
    <row r="62" spans="2:17" x14ac:dyDescent="0.25">
      <c r="B62" t="str">
        <f t="shared" ca="1" si="0"/>
        <v>Eine Holzkugel hat einen Durchmesser von 6 dm. Wie gross ist das Volumen?</v>
      </c>
      <c r="C62" t="str">
        <f t="shared" ca="1" si="1"/>
        <v>113.097 dm³</v>
      </c>
      <c r="E62">
        <f t="shared" ca="1" si="2"/>
        <v>36.299999999999997</v>
      </c>
      <c r="F62">
        <f t="shared" ca="1" si="3"/>
        <v>72.599999999999994</v>
      </c>
      <c r="G62">
        <f t="shared" ca="1" si="131"/>
        <v>200358.8288275027</v>
      </c>
      <c r="H62">
        <f t="shared" ca="1" si="132"/>
        <v>16558.580894834937</v>
      </c>
      <c r="I62" t="str">
        <f t="shared" ca="1" si="6"/>
        <v xml:space="preserve"> m</v>
      </c>
      <c r="J62" t="str">
        <f t="shared" ca="1" si="7"/>
        <v xml:space="preserve"> m²</v>
      </c>
      <c r="K62" t="str">
        <f t="shared" ca="1" si="79"/>
        <v xml:space="preserve"> m³</v>
      </c>
      <c r="L62" t="str">
        <f t="shared" ref="L62" ca="1" si="159">CONCATENATE(CHOOSE(RANDBETWEEN(1,9),$S$1,$S$2,$S$3,$S$4,$S$5,$S$6,$S$7,$S$8,$S$9),"hat eine Oberfläche von ")</f>
        <v xml:space="preserve">Eine Glasmurmel hat eine Oberfläche von </v>
      </c>
      <c r="M62" t="s">
        <v>22</v>
      </c>
      <c r="O62" s="1" t="str">
        <f t="shared" ref="O62" ca="1" si="160">CONCATENATE(L62,TRUNC(H62,2),J62,M62)</f>
        <v>Eine Glasmurmel hat eine Oberfläche von 16558.58 m². Wie gross ist der Radius?</v>
      </c>
      <c r="P62" t="str">
        <f t="shared" ca="1" si="158"/>
        <v>36.3 m</v>
      </c>
      <c r="Q62">
        <f t="shared" ca="1" si="9"/>
        <v>11870</v>
      </c>
    </row>
    <row r="63" spans="2:17" x14ac:dyDescent="0.25">
      <c r="B63" t="str">
        <f t="shared" ca="1" si="0"/>
        <v>Eine Kugel hat ein Volumen von 2259237.166 dm³. Wie gross ist der Radius?</v>
      </c>
      <c r="C63" t="str">
        <f t="shared" ca="1" si="1"/>
        <v>81.4 dm</v>
      </c>
      <c r="E63">
        <f t="shared" ca="1" si="2"/>
        <v>24.8</v>
      </c>
      <c r="F63">
        <f t="shared" ca="1" si="3"/>
        <v>49.6</v>
      </c>
      <c r="G63">
        <f t="shared" ca="1" si="131"/>
        <v>63891.583483285191</v>
      </c>
      <c r="H63">
        <f t="shared" ca="1" si="132"/>
        <v>7728.8205826554668</v>
      </c>
      <c r="I63" t="str">
        <f t="shared" ca="1" si="6"/>
        <v xml:space="preserve"> mm</v>
      </c>
      <c r="J63" t="str">
        <f t="shared" ca="1" si="7"/>
        <v xml:space="preserve"> mm²</v>
      </c>
      <c r="K63" t="str">
        <f t="shared" ca="1" si="79"/>
        <v xml:space="preserve"> mm³</v>
      </c>
      <c r="L63" t="str">
        <f t="shared" ref="L63" ca="1" si="161">CONCATENATE(CHOOSE(RANDBETWEEN(1,7),$S$1,$S$2,$S$3,$S$4,$S$5,$S$6,$S$7),"hat ein Volumen von ")</f>
        <v xml:space="preserve">Eine Stahlkugel hat ein Volumen von </v>
      </c>
      <c r="M63" t="s">
        <v>23</v>
      </c>
      <c r="O63" s="1" t="str">
        <f t="shared" ref="O63" ca="1" si="162">CONCATENATE(L63,TRUNC(G63,3),K63,M63)</f>
        <v>Eine Stahlkugel hat ein Volumen von 63891.583 mm³. Wie gross ist der Durchmesser?</v>
      </c>
      <c r="P63" t="str">
        <f t="shared" ref="P63:P64" ca="1" si="163">CONCATENATE(F63,I63)</f>
        <v>49.6 mm</v>
      </c>
      <c r="Q63">
        <f t="shared" ca="1" si="9"/>
        <v>2441</v>
      </c>
    </row>
    <row r="64" spans="2:17" x14ac:dyDescent="0.25">
      <c r="B64" t="str">
        <f t="shared" ca="1" si="0"/>
        <v>Ein Ball hat einen Durchmesser von 150.4 m. Wie gross ist die Oberfläche?</v>
      </c>
      <c r="C64" t="str">
        <f t="shared" ca="1" si="1"/>
        <v>71063.32 m²</v>
      </c>
      <c r="E64">
        <f t="shared" ca="1" si="2"/>
        <v>18.3</v>
      </c>
      <c r="F64">
        <f t="shared" ca="1" si="3"/>
        <v>36.6</v>
      </c>
      <c r="G64">
        <f t="shared" ca="1" si="131"/>
        <v>25670.946315760739</v>
      </c>
      <c r="H64">
        <f t="shared" ca="1" si="132"/>
        <v>4208.3518550427434</v>
      </c>
      <c r="I64" t="str">
        <f t="shared" ca="1" si="6"/>
        <v xml:space="preserve"> cm</v>
      </c>
      <c r="J64" t="str">
        <f t="shared" ca="1" si="7"/>
        <v xml:space="preserve"> cm²</v>
      </c>
      <c r="K64" t="str">
        <f t="shared" ca="1" si="79"/>
        <v xml:space="preserve"> cm³</v>
      </c>
      <c r="L64" t="str">
        <f t="shared" ref="L64" ca="1" si="164">CONCATENATE(CHOOSE(RANDBETWEEN(1,9),$S$1,$S$2,$S$3,$S$4,$S$5,$S$6,$S$7,$S$8,$S$9),"hat eine Oberfläche von ")</f>
        <v xml:space="preserve">Eine Glasmurmel hat eine Oberfläche von </v>
      </c>
      <c r="M64" t="s">
        <v>23</v>
      </c>
      <c r="O64" s="1" t="str">
        <f t="shared" ref="O64" ca="1" si="165">CONCATENATE(L64,TRUNC(H64,2),J64,M64)</f>
        <v>Eine Glasmurmel hat eine Oberfläche von 4208.35 cm². Wie gross ist der Durchmesser?</v>
      </c>
      <c r="P64" t="str">
        <f t="shared" ca="1" si="163"/>
        <v>36.6 cm</v>
      </c>
      <c r="Q64">
        <f t="shared" ca="1" si="9"/>
        <v>14135</v>
      </c>
    </row>
    <row r="65" spans="2:17" x14ac:dyDescent="0.25">
      <c r="B65" t="str">
        <f t="shared" ca="1" si="0"/>
        <v>Eine Steinkugel hat ein Volumen von 286588.35 m³. Wie gross ist der Radius?</v>
      </c>
      <c r="C65" t="str">
        <f t="shared" ca="1" si="1"/>
        <v>40.9 m</v>
      </c>
      <c r="E65">
        <f t="shared" ca="1" si="2"/>
        <v>57.8</v>
      </c>
      <c r="F65">
        <f t="shared" ca="1" si="3"/>
        <v>115.6</v>
      </c>
      <c r="G65">
        <f t="shared" ca="1" si="131"/>
        <v>808857.70075644495</v>
      </c>
      <c r="H65">
        <f t="shared" ca="1" si="132"/>
        <v>41982.233603275694</v>
      </c>
      <c r="I65" t="str">
        <f t="shared" ca="1" si="6"/>
        <v xml:space="preserve"> cm</v>
      </c>
      <c r="J65" t="str">
        <f t="shared" ca="1" si="7"/>
        <v xml:space="preserve"> cm²</v>
      </c>
      <c r="K65" t="str">
        <f t="shared" ca="1" si="79"/>
        <v xml:space="preserve"> cm³</v>
      </c>
      <c r="L65" t="str">
        <f t="shared" ref="L65" ca="1" si="166">CONCATENATE(CHOOSE(RANDBETWEEN(1,9),$S$1,$S$2,$S$3,$S$4,$S$5,$S$6,$S$7,$S$8,$S$9),"hat einen Radius von ")</f>
        <v xml:space="preserve">Eine Glasmurmel hat einen Radius von </v>
      </c>
      <c r="M65" t="str">
        <f t="shared" ref="M65:M66" ca="1" si="167">CONCATENATE(I65,". Wie gross ist das Volumen?")</f>
        <v xml:space="preserve"> cm. Wie gross ist das Volumen?</v>
      </c>
      <c r="O65" s="1" t="str">
        <f t="shared" ref="O65" ca="1" si="168">CONCATENATE(L65,E65,M65)</f>
        <v>Eine Glasmurmel hat einen Radius von 57.8 cm. Wie gross ist das Volumen?</v>
      </c>
      <c r="P65" t="str">
        <f t="shared" ref="P65:P66" ca="1" si="169">CONCATENATE(TRUNC(G65,3),K65)</f>
        <v>808857.7 cm³</v>
      </c>
      <c r="Q65">
        <f t="shared" ca="1" si="9"/>
        <v>9528</v>
      </c>
    </row>
    <row r="66" spans="2:17" x14ac:dyDescent="0.25">
      <c r="B66" t="str">
        <f t="shared" ref="B66:B129" ca="1" si="170">INDIRECT("O"&amp;MATCH(LARGE(Q$1:Q$450,ROW()),Q$1:Q$450,0))</f>
        <v>Eine Plastikkugel hat ein Volumen von 4577.204 dm³. Wie gross ist der Radius?</v>
      </c>
      <c r="C66" t="str">
        <f t="shared" ref="C66:C129" ca="1" si="171">INDIRECT("P"&amp;MATCH(LARGE(Q$1:Q$450,ROW()),Q$1:Q$450,0))</f>
        <v>10.3 dm</v>
      </c>
      <c r="E66">
        <f t="shared" ref="E66:E129" ca="1" si="172">1+(RANDBETWEEN(1,900)/10)</f>
        <v>29</v>
      </c>
      <c r="F66">
        <f t="shared" ref="F66:F129" ca="1" si="173">E66*2</f>
        <v>58</v>
      </c>
      <c r="G66">
        <f t="shared" ca="1" si="131"/>
        <v>102160.40430453529</v>
      </c>
      <c r="H66">
        <f t="shared" ca="1" si="132"/>
        <v>10568.317686676064</v>
      </c>
      <c r="I66" t="str">
        <f t="shared" ref="I66:I129" ca="1" si="174">CHOOSE(RANDBETWEEN(1,4),$R$1,$R$2,$R$3,$R$4)</f>
        <v xml:space="preserve"> m</v>
      </c>
      <c r="J66" t="str">
        <f t="shared" ref="J66:J129" ca="1" si="175">CONCATENATE(I66,"²")</f>
        <v xml:space="preserve"> m²</v>
      </c>
      <c r="K66" t="str">
        <f t="shared" ca="1" si="79"/>
        <v xml:space="preserve"> m³</v>
      </c>
      <c r="L66" t="str">
        <f t="shared" ref="L66" ca="1" si="176">CONCATENATE(CHOOSE(RANDBETWEEN(1,9),$S$1,$S$2,$S$3,$S$4,$S$5,$S$6,$S$7,$S$8,$S$9),"hat einen Durchmesser von ")</f>
        <v xml:space="preserve">Eine Kugel hat einen Durchmesser von </v>
      </c>
      <c r="M66" t="str">
        <f t="shared" ca="1" si="167"/>
        <v xml:space="preserve"> m. Wie gross ist das Volumen?</v>
      </c>
      <c r="O66" s="1" t="str">
        <f t="shared" ref="O66" ca="1" si="177">CONCATENATE(L66,F66,M66)</f>
        <v>Eine Kugel hat einen Durchmesser von 58 m. Wie gross ist das Volumen?</v>
      </c>
      <c r="P66" t="str">
        <f t="shared" ca="1" si="169"/>
        <v>102160.404 m³</v>
      </c>
      <c r="Q66">
        <f t="shared" ref="Q66:Q129" ca="1" si="178">RANDBETWEEN(1,20000)</f>
        <v>16618</v>
      </c>
    </row>
    <row r="67" spans="2:17" x14ac:dyDescent="0.25">
      <c r="B67" t="str">
        <f t="shared" ca="1" si="170"/>
        <v>Eine Steinkugel hat ein Volumen von 188989.903 dm³. Wie gross ist der Durchmesser?</v>
      </c>
      <c r="C67" t="str">
        <f t="shared" ca="1" si="171"/>
        <v>71.2 dm</v>
      </c>
      <c r="E67">
        <f t="shared" ca="1" si="172"/>
        <v>88.7</v>
      </c>
      <c r="F67">
        <f t="shared" ca="1" si="173"/>
        <v>177.4</v>
      </c>
      <c r="G67">
        <f t="shared" ca="1" si="131"/>
        <v>2923206.3189184419</v>
      </c>
      <c r="H67">
        <f t="shared" ca="1" si="132"/>
        <v>98868.308418887522</v>
      </c>
      <c r="I67" t="str">
        <f t="shared" ca="1" si="174"/>
        <v xml:space="preserve"> mm</v>
      </c>
      <c r="J67" t="str">
        <f t="shared" ca="1" si="175"/>
        <v xml:space="preserve"> mm²</v>
      </c>
      <c r="K67" t="str">
        <f t="shared" ca="1" si="79"/>
        <v xml:space="preserve"> mm³</v>
      </c>
      <c r="L67" t="str">
        <f t="shared" ref="L67" ca="1" si="179">CONCATENATE(CHOOSE(RANDBETWEEN(1,9),$S$1,$S$2,$S$3,$S$4,$S$5,$S$6,$S$7,$S$8,$S$9),"hat einen Radius von ")</f>
        <v xml:space="preserve">Eine Glasmurmel hat einen Radius von </v>
      </c>
      <c r="M67" t="str">
        <f t="shared" ref="M67:M68" ca="1" si="180">CONCATENATE(I67,". Wie gross ist die Oberfläche?")</f>
        <v xml:space="preserve"> mm. Wie gross ist die Oberfläche?</v>
      </c>
      <c r="O67" s="1" t="str">
        <f t="shared" ref="O67:O123" ca="1" si="181">CONCATENATE(L67,E67,M67)</f>
        <v>Eine Glasmurmel hat einen Radius von 88.7 mm. Wie gross ist die Oberfläche?</v>
      </c>
      <c r="P67" t="str">
        <f t="shared" ref="P67:P68" ca="1" si="182">CONCATENATE(TRUNC(H67,2),J67)</f>
        <v>98868.3 mm²</v>
      </c>
      <c r="Q67">
        <f t="shared" ca="1" si="178"/>
        <v>5741</v>
      </c>
    </row>
    <row r="68" spans="2:17" x14ac:dyDescent="0.25">
      <c r="B68" t="str">
        <f t="shared" ca="1" si="170"/>
        <v>Eine Glaskugel hat eine Oberfläche von 56242.17 m². Wie gross ist der Radius?</v>
      </c>
      <c r="C68" t="str">
        <f t="shared" ca="1" si="171"/>
        <v>66.9 m</v>
      </c>
      <c r="E68">
        <f t="shared" ca="1" si="172"/>
        <v>60.9</v>
      </c>
      <c r="F68">
        <f t="shared" ca="1" si="173"/>
        <v>121.8</v>
      </c>
      <c r="G68">
        <f t="shared" ca="1" si="131"/>
        <v>946107.50426430115</v>
      </c>
      <c r="H68">
        <f t="shared" ca="1" si="132"/>
        <v>46606.28099824144</v>
      </c>
      <c r="I68" t="str">
        <f t="shared" ca="1" si="174"/>
        <v xml:space="preserve"> mm</v>
      </c>
      <c r="J68" t="str">
        <f t="shared" ca="1" si="175"/>
        <v xml:space="preserve"> mm²</v>
      </c>
      <c r="K68" t="str">
        <f t="shared" ca="1" si="79"/>
        <v xml:space="preserve"> mm³</v>
      </c>
      <c r="L68" t="str">
        <f t="shared" ref="L68" ca="1" si="183">CONCATENATE(CHOOSE(RANDBETWEEN(1,9),$S$1,$S$2,$S$3,$S$4,$S$5,$S$6,$S$7,$S$8,$S$9),"hat einen Durchmesser von ")</f>
        <v xml:space="preserve">Eine Plastikkugel hat einen Durchmesser von </v>
      </c>
      <c r="M68" t="str">
        <f t="shared" ca="1" si="180"/>
        <v xml:space="preserve"> mm. Wie gross ist die Oberfläche?</v>
      </c>
      <c r="O68" s="1" t="str">
        <f t="shared" ref="O68" ca="1" si="184">CONCATENATE(L68,F68,M68)</f>
        <v>Eine Plastikkugel hat einen Durchmesser von 121.8 mm. Wie gross ist die Oberfläche?</v>
      </c>
      <c r="P68" t="str">
        <f t="shared" ca="1" si="182"/>
        <v>46606.28 mm²</v>
      </c>
      <c r="Q68">
        <f t="shared" ca="1" si="178"/>
        <v>16354</v>
      </c>
    </row>
    <row r="69" spans="2:17" x14ac:dyDescent="0.25">
      <c r="B69" t="str">
        <f t="shared" ca="1" si="170"/>
        <v>Eine Kugel hat einen Durchmesser von 114.6 dm. Wie gross ist die Oberfläche?</v>
      </c>
      <c r="C69" t="str">
        <f t="shared" ca="1" si="171"/>
        <v>41259.03 dm²</v>
      </c>
      <c r="E69">
        <f t="shared" ca="1" si="172"/>
        <v>56.9</v>
      </c>
      <c r="F69">
        <f t="shared" ca="1" si="173"/>
        <v>113.8</v>
      </c>
      <c r="G69">
        <f t="shared" ca="1" si="131"/>
        <v>771658.96922486078</v>
      </c>
      <c r="H69">
        <f t="shared" ca="1" si="132"/>
        <v>40685.0071647554</v>
      </c>
      <c r="I69" t="str">
        <f t="shared" ca="1" si="174"/>
        <v xml:space="preserve"> dm</v>
      </c>
      <c r="J69" t="str">
        <f t="shared" ca="1" si="175"/>
        <v xml:space="preserve"> dm²</v>
      </c>
      <c r="K69" t="str">
        <f t="shared" ca="1" si="79"/>
        <v xml:space="preserve"> dm³</v>
      </c>
      <c r="L69" t="str">
        <f t="shared" ref="L69" ca="1" si="185">CONCATENATE(CHOOSE(RANDBETWEEN(1,9),$S$1,$S$2,$S$3,$S$4,$S$5,$S$6,$S$7,$S$8,$S$9),"hat ein Volumen von ")</f>
        <v xml:space="preserve">Eine kugelförmige Figur hat ein Volumen von </v>
      </c>
      <c r="M69" t="s">
        <v>22</v>
      </c>
      <c r="O69" s="1" t="str">
        <f t="shared" ref="O69" ca="1" si="186">CONCATENATE(L69,TRUNC(G69,3),K69,M69)</f>
        <v>Eine kugelförmige Figur hat ein Volumen von 771658.969 dm³. Wie gross ist der Radius?</v>
      </c>
      <c r="P69" t="str">
        <f t="shared" ref="P69:P70" ca="1" si="187">CONCATENATE(E69,I69)</f>
        <v>56.9 dm</v>
      </c>
      <c r="Q69">
        <f t="shared" ca="1" si="178"/>
        <v>2895</v>
      </c>
    </row>
    <row r="70" spans="2:17" x14ac:dyDescent="0.25">
      <c r="B70" t="str">
        <f t="shared" ca="1" si="170"/>
        <v>Eine Plastikkugel hat ein Volumen von 1875309.331 dm³. Wie gross ist der Durchmesser?</v>
      </c>
      <c r="C70" t="str">
        <f t="shared" ca="1" si="171"/>
        <v>153 dm</v>
      </c>
      <c r="E70">
        <f t="shared" ca="1" si="172"/>
        <v>55.2</v>
      </c>
      <c r="F70">
        <f t="shared" ca="1" si="173"/>
        <v>110.4</v>
      </c>
      <c r="G70">
        <f t="shared" ca="1" si="131"/>
        <v>704540.30406869657</v>
      </c>
      <c r="H70">
        <f t="shared" ca="1" si="132"/>
        <v>38290.233916776975</v>
      </c>
      <c r="I70" t="str">
        <f t="shared" ca="1" si="174"/>
        <v xml:space="preserve"> cm</v>
      </c>
      <c r="J70" t="str">
        <f t="shared" ca="1" si="175"/>
        <v xml:space="preserve"> cm²</v>
      </c>
      <c r="K70" t="str">
        <f t="shared" ca="1" si="79"/>
        <v xml:space="preserve"> cm³</v>
      </c>
      <c r="L70" t="str">
        <f t="shared" ref="L70" ca="1" si="188">CONCATENATE(CHOOSE(RANDBETWEEN(1,9),$S$1,$S$2,$S$3,$S$4,$S$5,$S$6,$S$7,$S$8,$S$9),"hat eine Oberfläche von ")</f>
        <v xml:space="preserve">Eine Plastikkugel hat eine Oberfläche von </v>
      </c>
      <c r="M70" t="s">
        <v>22</v>
      </c>
      <c r="O70" s="1" t="str">
        <f t="shared" ref="O70" ca="1" si="189">CONCATENATE(L70,TRUNC(H70,2),J70,M70)</f>
        <v>Eine Plastikkugel hat eine Oberfläche von 38290.23 cm². Wie gross ist der Radius?</v>
      </c>
      <c r="P70" t="str">
        <f t="shared" ca="1" si="187"/>
        <v>55.2 cm</v>
      </c>
      <c r="Q70">
        <f t="shared" ca="1" si="178"/>
        <v>7247</v>
      </c>
    </row>
    <row r="71" spans="2:17" x14ac:dyDescent="0.25">
      <c r="B71" t="str">
        <f t="shared" ca="1" si="170"/>
        <v>Eine Kugel hat einen Durchmesser von 172 mm. Wie gross ist die Oberfläche?</v>
      </c>
      <c r="C71" t="str">
        <f t="shared" ca="1" si="171"/>
        <v>92940.87 mm²</v>
      </c>
      <c r="E71">
        <f t="shared" ca="1" si="172"/>
        <v>44.1</v>
      </c>
      <c r="F71">
        <f t="shared" ca="1" si="173"/>
        <v>88.2</v>
      </c>
      <c r="G71">
        <f t="shared" ca="1" si="131"/>
        <v>359256.28754732438</v>
      </c>
      <c r="H71">
        <f t="shared" ca="1" si="132"/>
        <v>24439.203234511864</v>
      </c>
      <c r="I71" t="str">
        <f t="shared" ca="1" si="174"/>
        <v xml:space="preserve"> mm</v>
      </c>
      <c r="J71" t="str">
        <f t="shared" ca="1" si="175"/>
        <v xml:space="preserve"> mm²</v>
      </c>
      <c r="K71" t="str">
        <f t="shared" ca="1" si="79"/>
        <v xml:space="preserve"> mm³</v>
      </c>
      <c r="L71" t="str">
        <f t="shared" ref="L71" ca="1" si="190">CONCATENATE(CHOOSE(RANDBETWEEN(1,7),$S$1,$S$2,$S$3,$S$4,$S$5,$S$6,$S$7),"hat ein Volumen von ")</f>
        <v xml:space="preserve">Eine Plastikkugel hat ein Volumen von </v>
      </c>
      <c r="M71" t="s">
        <v>23</v>
      </c>
      <c r="O71" s="1" t="str">
        <f t="shared" ref="O71" ca="1" si="191">CONCATENATE(L71,TRUNC(G71,3),K71,M71)</f>
        <v>Eine Plastikkugel hat ein Volumen von 359256.287 mm³. Wie gross ist der Durchmesser?</v>
      </c>
      <c r="P71" t="str">
        <f t="shared" ref="P71:P72" ca="1" si="192">CONCATENATE(F71,I71)</f>
        <v>88.2 mm</v>
      </c>
      <c r="Q71">
        <f t="shared" ca="1" si="178"/>
        <v>13961</v>
      </c>
    </row>
    <row r="72" spans="2:17" x14ac:dyDescent="0.25">
      <c r="B72" t="str">
        <f t="shared" ca="1" si="170"/>
        <v>Eine Kugel hat einen Durchmesser von 58 m. Wie gross ist das Volumen?</v>
      </c>
      <c r="C72" t="str">
        <f t="shared" ca="1" si="171"/>
        <v>102160.404 m³</v>
      </c>
      <c r="E72">
        <f t="shared" ca="1" si="172"/>
        <v>54.3</v>
      </c>
      <c r="F72">
        <f t="shared" ca="1" si="173"/>
        <v>108.6</v>
      </c>
      <c r="G72">
        <f t="shared" ca="1" si="131"/>
        <v>670637.90747844696</v>
      </c>
      <c r="H72">
        <f t="shared" ca="1" si="132"/>
        <v>37051.818092731875</v>
      </c>
      <c r="I72" t="str">
        <f t="shared" ca="1" si="174"/>
        <v xml:space="preserve"> m</v>
      </c>
      <c r="J72" t="str">
        <f t="shared" ca="1" si="175"/>
        <v xml:space="preserve"> m²</v>
      </c>
      <c r="K72" t="str">
        <f t="shared" ca="1" si="79"/>
        <v xml:space="preserve"> m³</v>
      </c>
      <c r="L72" t="str">
        <f t="shared" ref="L72" ca="1" si="193">CONCATENATE(CHOOSE(RANDBETWEEN(1,9),$S$1,$S$2,$S$3,$S$4,$S$5,$S$6,$S$7,$S$8,$S$9),"hat eine Oberfläche von ")</f>
        <v xml:space="preserve">Eine Holzkugel hat eine Oberfläche von </v>
      </c>
      <c r="M72" t="s">
        <v>23</v>
      </c>
      <c r="O72" s="1" t="str">
        <f t="shared" ref="O72" ca="1" si="194">CONCATENATE(L72,TRUNC(H72,2),J72,M72)</f>
        <v>Eine Holzkugel hat eine Oberfläche von 37051.81 m². Wie gross ist der Durchmesser?</v>
      </c>
      <c r="P72" t="str">
        <f t="shared" ca="1" si="192"/>
        <v>108.6 m</v>
      </c>
      <c r="Q72">
        <f t="shared" ca="1" si="178"/>
        <v>14503</v>
      </c>
    </row>
    <row r="73" spans="2:17" x14ac:dyDescent="0.25">
      <c r="B73" t="str">
        <f t="shared" ca="1" si="170"/>
        <v>Eine kugelförmige Figur hat einen Radius von 5.6 dm. Wie gross ist die Oberfläche?</v>
      </c>
      <c r="C73" t="str">
        <f t="shared" ca="1" si="171"/>
        <v>394.08 dm²</v>
      </c>
      <c r="E73">
        <f t="shared" ca="1" si="172"/>
        <v>84.4</v>
      </c>
      <c r="F73">
        <f t="shared" ca="1" si="173"/>
        <v>168.8</v>
      </c>
      <c r="G73">
        <f t="shared" ca="1" si="131"/>
        <v>2518349.1940633105</v>
      </c>
      <c r="H73">
        <f t="shared" ca="1" si="132"/>
        <v>89514.781779501558</v>
      </c>
      <c r="I73" t="str">
        <f t="shared" ca="1" si="174"/>
        <v xml:space="preserve"> mm</v>
      </c>
      <c r="J73" t="str">
        <f t="shared" ca="1" si="175"/>
        <v xml:space="preserve"> mm²</v>
      </c>
      <c r="K73" t="str">
        <f t="shared" ca="1" si="79"/>
        <v xml:space="preserve"> mm³</v>
      </c>
      <c r="L73" t="str">
        <f t="shared" ref="L73" ca="1" si="195">CONCATENATE(CHOOSE(RANDBETWEEN(1,9),$S$1,$S$2,$S$3,$S$4,$S$5,$S$6,$S$7,$S$8,$S$9),"hat einen Radius von ")</f>
        <v xml:space="preserve">Eine Glasmurmel hat einen Radius von </v>
      </c>
      <c r="M73" t="str">
        <f t="shared" ref="M73:M74" ca="1" si="196">CONCATENATE(I73,". Wie gross ist das Volumen?")</f>
        <v xml:space="preserve"> mm. Wie gross ist das Volumen?</v>
      </c>
      <c r="O73" s="1" t="str">
        <f t="shared" ref="O73" ca="1" si="197">CONCATENATE(L73,E73,M73)</f>
        <v>Eine Glasmurmel hat einen Radius von 84.4 mm. Wie gross ist das Volumen?</v>
      </c>
      <c r="P73" t="str">
        <f ca="1">CONCATENATE(TRUNC(G73,3),K73)</f>
        <v>2518349.194 mm³</v>
      </c>
      <c r="Q73">
        <f t="shared" ca="1" si="178"/>
        <v>9291</v>
      </c>
    </row>
    <row r="74" spans="2:17" x14ac:dyDescent="0.25">
      <c r="B74" t="str">
        <f t="shared" ca="1" si="170"/>
        <v>Eine Steinkugel hat einen Durchmesser von 128.6 cm. Wie gross ist die Oberfläche?</v>
      </c>
      <c r="C74" t="str">
        <f t="shared" ca="1" si="171"/>
        <v>51955.53 cm²</v>
      </c>
      <c r="E74">
        <f t="shared" ca="1" si="172"/>
        <v>25.6</v>
      </c>
      <c r="F74">
        <f t="shared" ca="1" si="173"/>
        <v>51.2</v>
      </c>
      <c r="G74">
        <f t="shared" ca="1" si="131"/>
        <v>70276.238044385522</v>
      </c>
      <c r="H74">
        <f t="shared" ca="1" si="132"/>
        <v>8235.496645826428</v>
      </c>
      <c r="I74" t="str">
        <f t="shared" ca="1" si="174"/>
        <v xml:space="preserve"> m</v>
      </c>
      <c r="J74" t="str">
        <f t="shared" ca="1" si="175"/>
        <v xml:space="preserve"> m²</v>
      </c>
      <c r="K74" t="str">
        <f t="shared" ca="1" si="79"/>
        <v xml:space="preserve"> m³</v>
      </c>
      <c r="L74" t="str">
        <f t="shared" ref="L74" ca="1" si="198">CONCATENATE(CHOOSE(RANDBETWEEN(1,9),$S$1,$S$2,$S$3,$S$4,$S$5,$S$6,$S$7,$S$8,$S$9),"hat einen Durchmesser von ")</f>
        <v xml:space="preserve">Eine Plastikkugel hat einen Durchmesser von </v>
      </c>
      <c r="M74" t="str">
        <f t="shared" ca="1" si="196"/>
        <v xml:space="preserve"> m. Wie gross ist das Volumen?</v>
      </c>
      <c r="O74" s="1" t="str">
        <f t="shared" ref="O74" ca="1" si="199">CONCATENATE(L74,F74,M74)</f>
        <v>Eine Plastikkugel hat einen Durchmesser von 51.2 m. Wie gross ist das Volumen?</v>
      </c>
      <c r="P74" t="str">
        <f t="shared" ref="P74" ca="1" si="200">CONCATENATE(TRUNC(G74,3),K74)</f>
        <v>70276.238 m³</v>
      </c>
      <c r="Q74">
        <f t="shared" ca="1" si="178"/>
        <v>13897</v>
      </c>
    </row>
    <row r="75" spans="2:17" x14ac:dyDescent="0.25">
      <c r="B75" t="str">
        <f t="shared" ca="1" si="170"/>
        <v>Ein Ball hat eine Oberfläche von 12468.98 mm². Wie gross ist der Radius?</v>
      </c>
      <c r="C75" t="str">
        <f t="shared" ca="1" si="171"/>
        <v>31.5 mm</v>
      </c>
      <c r="E75">
        <f t="shared" ca="1" si="172"/>
        <v>56.7</v>
      </c>
      <c r="F75">
        <f t="shared" ca="1" si="173"/>
        <v>113.4</v>
      </c>
      <c r="G75">
        <f t="shared" ca="1" si="131"/>
        <v>763550.53534110647</v>
      </c>
      <c r="H75">
        <f t="shared" ca="1" si="132"/>
        <v>40399.499224397165</v>
      </c>
      <c r="I75" t="str">
        <f t="shared" ca="1" si="174"/>
        <v xml:space="preserve"> cm</v>
      </c>
      <c r="J75" t="str">
        <f t="shared" ca="1" si="175"/>
        <v xml:space="preserve"> cm²</v>
      </c>
      <c r="K75" t="str">
        <f t="shared" ca="1" si="79"/>
        <v xml:space="preserve"> cm³</v>
      </c>
      <c r="L75" t="str">
        <f t="shared" ref="L75" ca="1" si="201">CONCATENATE(CHOOSE(RANDBETWEEN(1,9),$S$1,$S$2,$S$3,$S$4,$S$5,$S$6,$S$7,$S$8,$S$9),"hat einen Radius von ")</f>
        <v xml:space="preserve">Eine Steinkugel hat einen Radius von </v>
      </c>
      <c r="M75" t="str">
        <f t="shared" ref="M75:M76" ca="1" si="202">CONCATENATE(I75,". Wie gross ist die Oberfläche?")</f>
        <v xml:space="preserve"> cm. Wie gross ist die Oberfläche?</v>
      </c>
      <c r="O75" s="1" t="str">
        <f t="shared" ca="1" si="181"/>
        <v>Eine Steinkugel hat einen Radius von 56.7 cm. Wie gross ist die Oberfläche?</v>
      </c>
      <c r="P75" t="str">
        <f t="shared" ref="P75:P76" ca="1" si="203">CONCATENATE(TRUNC(H75,2),J75)</f>
        <v>40399.49 cm²</v>
      </c>
      <c r="Q75">
        <f t="shared" ca="1" si="178"/>
        <v>5956</v>
      </c>
    </row>
    <row r="76" spans="2:17" x14ac:dyDescent="0.25">
      <c r="B76" t="str">
        <f t="shared" ca="1" si="170"/>
        <v>Eine Plastikkugel hat einen Durchmesser von 121.8 mm. Wie gross ist die Oberfläche?</v>
      </c>
      <c r="C76" t="str">
        <f t="shared" ca="1" si="171"/>
        <v>46606.28 mm²</v>
      </c>
      <c r="E76">
        <f t="shared" ca="1" si="172"/>
        <v>69.3</v>
      </c>
      <c r="F76">
        <f t="shared" ca="1" si="173"/>
        <v>138.6</v>
      </c>
      <c r="G76">
        <f t="shared" ca="1" si="131"/>
        <v>1394081.9787915123</v>
      </c>
      <c r="H76">
        <f t="shared" ca="1" si="132"/>
        <v>60349.869211753779</v>
      </c>
      <c r="I76" t="str">
        <f t="shared" ca="1" si="174"/>
        <v xml:space="preserve"> mm</v>
      </c>
      <c r="J76" t="str">
        <f t="shared" ca="1" si="175"/>
        <v xml:space="preserve"> mm²</v>
      </c>
      <c r="K76" t="str">
        <f t="shared" ca="1" si="79"/>
        <v xml:space="preserve"> mm³</v>
      </c>
      <c r="L76" t="str">
        <f t="shared" ref="L76" ca="1" si="204">CONCATENATE(CHOOSE(RANDBETWEEN(1,9),$S$1,$S$2,$S$3,$S$4,$S$5,$S$6,$S$7,$S$8,$S$9),"hat einen Durchmesser von ")</f>
        <v xml:space="preserve">Eine Steinkugel hat einen Durchmesser von </v>
      </c>
      <c r="M76" t="str">
        <f t="shared" ca="1" si="202"/>
        <v xml:space="preserve"> mm. Wie gross ist die Oberfläche?</v>
      </c>
      <c r="O76" s="1" t="str">
        <f t="shared" ref="O76" ca="1" si="205">CONCATENATE(L76,F76,M76)</f>
        <v>Eine Steinkugel hat einen Durchmesser von 138.6 mm. Wie gross ist die Oberfläche?</v>
      </c>
      <c r="P76" t="str">
        <f t="shared" ca="1" si="203"/>
        <v>60349.86 mm²</v>
      </c>
      <c r="Q76">
        <f t="shared" ca="1" si="178"/>
        <v>11355</v>
      </c>
    </row>
    <row r="77" spans="2:17" x14ac:dyDescent="0.25">
      <c r="B77" t="str">
        <f t="shared" ca="1" si="170"/>
        <v>Eine Steinkugel hat einen Durchmesser von 23.4 mm. Wie gross ist die Oberfläche?</v>
      </c>
      <c r="C77" t="str">
        <f t="shared" ca="1" si="171"/>
        <v>1720.21 mm²</v>
      </c>
      <c r="E77">
        <f t="shared" ca="1" si="172"/>
        <v>11.7</v>
      </c>
      <c r="F77">
        <f t="shared" ca="1" si="173"/>
        <v>23.4</v>
      </c>
      <c r="G77">
        <f t="shared" ca="1" si="131"/>
        <v>6708.8208462585453</v>
      </c>
      <c r="H77">
        <f t="shared" ca="1" si="132"/>
        <v>1720.2104733996268</v>
      </c>
      <c r="I77" t="str">
        <f t="shared" ca="1" si="174"/>
        <v xml:space="preserve"> cm</v>
      </c>
      <c r="J77" t="str">
        <f t="shared" ca="1" si="175"/>
        <v xml:space="preserve"> cm²</v>
      </c>
      <c r="K77" t="str">
        <f t="shared" ca="1" si="79"/>
        <v xml:space="preserve"> cm³</v>
      </c>
      <c r="L77" t="str">
        <f t="shared" ref="L77" ca="1" si="206">CONCATENATE(CHOOSE(RANDBETWEEN(1,9),$S$1,$S$2,$S$3,$S$4,$S$5,$S$6,$S$7,$S$8,$S$9),"hat ein Volumen von ")</f>
        <v xml:space="preserve">Eine Glasmurmel hat ein Volumen von </v>
      </c>
      <c r="M77" t="s">
        <v>22</v>
      </c>
      <c r="O77" s="1" t="str">
        <f t="shared" ref="O77" ca="1" si="207">CONCATENATE(L77,TRUNC(G77,3),K77,M77)</f>
        <v>Eine Glasmurmel hat ein Volumen von 6708.82 cm³. Wie gross ist der Radius?</v>
      </c>
      <c r="P77" t="str">
        <f t="shared" ref="P77:P78" ca="1" si="208">CONCATENATE(E77,I77)</f>
        <v>11.7 cm</v>
      </c>
      <c r="Q77">
        <f t="shared" ca="1" si="178"/>
        <v>5966</v>
      </c>
    </row>
    <row r="78" spans="2:17" x14ac:dyDescent="0.25">
      <c r="B78" t="str">
        <f t="shared" ca="1" si="170"/>
        <v>Eine Holzkugel hat eine Oberfläche von 60698.71 mm². Wie gross ist der Radius?</v>
      </c>
      <c r="C78" t="str">
        <f t="shared" ca="1" si="171"/>
        <v>69.5 mm</v>
      </c>
      <c r="E78">
        <f t="shared" ca="1" si="172"/>
        <v>29</v>
      </c>
      <c r="F78">
        <f t="shared" ca="1" si="173"/>
        <v>58</v>
      </c>
      <c r="G78">
        <f t="shared" ca="1" si="131"/>
        <v>102160.40430453529</v>
      </c>
      <c r="H78">
        <f t="shared" ca="1" si="132"/>
        <v>10568.317686676064</v>
      </c>
      <c r="I78" t="str">
        <f t="shared" ca="1" si="174"/>
        <v xml:space="preserve"> m</v>
      </c>
      <c r="J78" t="str">
        <f t="shared" ca="1" si="175"/>
        <v xml:space="preserve"> m²</v>
      </c>
      <c r="K78" t="str">
        <f t="shared" ca="1" si="79"/>
        <v xml:space="preserve"> m³</v>
      </c>
      <c r="L78" t="str">
        <f t="shared" ref="L78" ca="1" si="209">CONCATENATE(CHOOSE(RANDBETWEEN(1,9),$S$1,$S$2,$S$3,$S$4,$S$5,$S$6,$S$7,$S$8,$S$9),"hat eine Oberfläche von ")</f>
        <v xml:space="preserve">Eine Glaskugel hat eine Oberfläche von </v>
      </c>
      <c r="M78" t="s">
        <v>22</v>
      </c>
      <c r="O78" s="1" t="str">
        <f t="shared" ref="O78" ca="1" si="210">CONCATENATE(L78,TRUNC(H78,2),J78,M78)</f>
        <v>Eine Glaskugel hat eine Oberfläche von 10568.31 m². Wie gross ist der Radius?</v>
      </c>
      <c r="P78" t="str">
        <f t="shared" ca="1" si="208"/>
        <v>29 m</v>
      </c>
      <c r="Q78">
        <f t="shared" ca="1" si="178"/>
        <v>340</v>
      </c>
    </row>
    <row r="79" spans="2:17" x14ac:dyDescent="0.25">
      <c r="B79" t="str">
        <f t="shared" ca="1" si="170"/>
        <v>Eine Holzkugel hat einen Radius von 11 dm. Wie gross ist das Volumen?</v>
      </c>
      <c r="C79" t="str">
        <f t="shared" ca="1" si="171"/>
        <v>5575.279 dm³</v>
      </c>
      <c r="E79">
        <f t="shared" ca="1" si="172"/>
        <v>46.8</v>
      </c>
      <c r="F79">
        <f t="shared" ca="1" si="173"/>
        <v>93.6</v>
      </c>
      <c r="G79">
        <f t="shared" ca="1" si="131"/>
        <v>429364.5341605469</v>
      </c>
      <c r="H79">
        <f t="shared" ca="1" si="132"/>
        <v>27523.367574394029</v>
      </c>
      <c r="I79" t="str">
        <f t="shared" ca="1" si="174"/>
        <v xml:space="preserve"> m</v>
      </c>
      <c r="J79" t="str">
        <f t="shared" ca="1" si="175"/>
        <v xml:space="preserve"> m²</v>
      </c>
      <c r="K79" t="str">
        <f t="shared" ca="1" si="79"/>
        <v xml:space="preserve"> m³</v>
      </c>
      <c r="L79" t="str">
        <f t="shared" ref="L79" ca="1" si="211">CONCATENATE(CHOOSE(RANDBETWEEN(1,7),$S$1,$S$2,$S$3,$S$4,$S$5,$S$6,$S$7),"hat ein Volumen von ")</f>
        <v xml:space="preserve">Eine kugelförmige Figur hat ein Volumen von </v>
      </c>
      <c r="M79" t="s">
        <v>23</v>
      </c>
      <c r="O79" s="1" t="str">
        <f t="shared" ref="O79" ca="1" si="212">CONCATENATE(L79,TRUNC(G79,3),K79,M79)</f>
        <v>Eine kugelförmige Figur hat ein Volumen von 429364.534 m³. Wie gross ist der Durchmesser?</v>
      </c>
      <c r="P79" t="str">
        <f t="shared" ref="P79:P80" ca="1" si="213">CONCATENATE(F79,I79)</f>
        <v>93.6 m</v>
      </c>
      <c r="Q79">
        <f t="shared" ca="1" si="178"/>
        <v>8840</v>
      </c>
    </row>
    <row r="80" spans="2:17" x14ac:dyDescent="0.25">
      <c r="B80" t="str">
        <f t="shared" ca="1" si="170"/>
        <v>Eine Glasmurmel hat ein Volumen von 421160.34 m³. Wie gross ist der Radius?</v>
      </c>
      <c r="C80" t="str">
        <f t="shared" ca="1" si="171"/>
        <v>46.5 m</v>
      </c>
      <c r="E80">
        <f t="shared" ca="1" si="172"/>
        <v>75.099999999999994</v>
      </c>
      <c r="F80">
        <f t="shared" ca="1" si="173"/>
        <v>150.19999999999999</v>
      </c>
      <c r="G80">
        <f t="shared" ca="1" si="131"/>
        <v>1774223.8800815863</v>
      </c>
      <c r="H80">
        <f t="shared" ca="1" si="132"/>
        <v>70874.455928691867</v>
      </c>
      <c r="I80" t="str">
        <f t="shared" ca="1" si="174"/>
        <v xml:space="preserve"> m</v>
      </c>
      <c r="J80" t="str">
        <f t="shared" ca="1" si="175"/>
        <v xml:space="preserve"> m²</v>
      </c>
      <c r="K80" t="str">
        <f t="shared" ca="1" si="79"/>
        <v xml:space="preserve"> m³</v>
      </c>
      <c r="L80" t="str">
        <f t="shared" ref="L80" ca="1" si="214">CONCATENATE(CHOOSE(RANDBETWEEN(1,9),$S$1,$S$2,$S$3,$S$4,$S$5,$S$6,$S$7,$S$8,$S$9),"hat eine Oberfläche von ")</f>
        <v xml:space="preserve">Eine Glaskugel hat eine Oberfläche von </v>
      </c>
      <c r="M80" t="s">
        <v>23</v>
      </c>
      <c r="O80" s="1" t="str">
        <f t="shared" ref="O80" ca="1" si="215">CONCATENATE(L80,TRUNC(H80,2),J80,M80)</f>
        <v>Eine Glaskugel hat eine Oberfläche von 70874.45 m². Wie gross ist der Durchmesser?</v>
      </c>
      <c r="P80" t="str">
        <f t="shared" ca="1" si="213"/>
        <v>150.2 m</v>
      </c>
      <c r="Q80">
        <f t="shared" ca="1" si="178"/>
        <v>1967</v>
      </c>
    </row>
    <row r="81" spans="2:17" x14ac:dyDescent="0.25">
      <c r="B81" t="str">
        <f t="shared" ca="1" si="170"/>
        <v>Eine Glasmurmel hat einen Radius von 85.7 cm. Wie gross ist die Oberfläche?</v>
      </c>
      <c r="C81" t="str">
        <f t="shared" ca="1" si="171"/>
        <v>92293.58 cm²</v>
      </c>
      <c r="E81">
        <f t="shared" ca="1" si="172"/>
        <v>40.4</v>
      </c>
      <c r="F81">
        <f t="shared" ca="1" si="173"/>
        <v>80.8</v>
      </c>
      <c r="G81">
        <f t="shared" ca="1" si="131"/>
        <v>276205.74315402383</v>
      </c>
      <c r="H81">
        <f t="shared" ca="1" si="132"/>
        <v>20510.327461932466</v>
      </c>
      <c r="I81" t="str">
        <f t="shared" ca="1" si="174"/>
        <v xml:space="preserve"> mm</v>
      </c>
      <c r="J81" t="str">
        <f t="shared" ca="1" si="175"/>
        <v xml:space="preserve"> mm²</v>
      </c>
      <c r="K81" t="str">
        <f t="shared" ca="1" si="79"/>
        <v xml:space="preserve"> mm³</v>
      </c>
      <c r="L81" t="str">
        <f t="shared" ref="L81" ca="1" si="216">CONCATENATE(CHOOSE(RANDBETWEEN(1,9),$S$1,$S$2,$S$3,$S$4,$S$5,$S$6,$S$7,$S$8,$S$9),"hat einen Radius von ")</f>
        <v xml:space="preserve">Eine Glasmurmel hat einen Radius von </v>
      </c>
      <c r="M81" t="str">
        <f t="shared" ref="M81:M82" ca="1" si="217">CONCATENATE(I81,". Wie gross ist das Volumen?")</f>
        <v xml:space="preserve"> mm. Wie gross ist das Volumen?</v>
      </c>
      <c r="O81" s="1" t="str">
        <f t="shared" ref="O81" ca="1" si="218">CONCATENATE(L81,E81,M81)</f>
        <v>Eine Glasmurmel hat einen Radius von 40.4 mm. Wie gross ist das Volumen?</v>
      </c>
      <c r="P81" t="str">
        <f t="shared" ref="P81:P82" ca="1" si="219">CONCATENATE(TRUNC(G81,3),K81)</f>
        <v>276205.743 mm³</v>
      </c>
      <c r="Q81">
        <f t="shared" ca="1" si="178"/>
        <v>14659</v>
      </c>
    </row>
    <row r="82" spans="2:17" x14ac:dyDescent="0.25">
      <c r="B82" t="str">
        <f t="shared" ca="1" si="170"/>
        <v>Eine Holzkugel hat eine Oberfläche von 11461.03 cm². Wie gross ist der Radius?</v>
      </c>
      <c r="C82" t="str">
        <f t="shared" ca="1" si="171"/>
        <v>30.2 cm</v>
      </c>
      <c r="E82">
        <f t="shared" ca="1" si="172"/>
        <v>9.4</v>
      </c>
      <c r="F82">
        <f t="shared" ca="1" si="173"/>
        <v>18.8</v>
      </c>
      <c r="G82">
        <f t="shared" ca="1" si="131"/>
        <v>3479.1421234523004</v>
      </c>
      <c r="H82">
        <f t="shared" ca="1" si="132"/>
        <v>1110.3645074847766</v>
      </c>
      <c r="I82" t="str">
        <f t="shared" ca="1" si="174"/>
        <v xml:space="preserve"> m</v>
      </c>
      <c r="J82" t="str">
        <f t="shared" ca="1" si="175"/>
        <v xml:space="preserve"> m²</v>
      </c>
      <c r="K82" t="str">
        <f t="shared" ca="1" si="79"/>
        <v xml:space="preserve"> m³</v>
      </c>
      <c r="L82" t="str">
        <f t="shared" ref="L82" ca="1" si="220">CONCATENATE(CHOOSE(RANDBETWEEN(1,9),$S$1,$S$2,$S$3,$S$4,$S$5,$S$6,$S$7,$S$8,$S$9),"hat einen Durchmesser von ")</f>
        <v xml:space="preserve">Eine Holzkugel hat einen Durchmesser von </v>
      </c>
      <c r="M82" t="str">
        <f t="shared" ca="1" si="217"/>
        <v xml:space="preserve"> m. Wie gross ist das Volumen?</v>
      </c>
      <c r="O82" s="1" t="str">
        <f t="shared" ref="O82" ca="1" si="221">CONCATENATE(L82,F82,M82)</f>
        <v>Eine Holzkugel hat einen Durchmesser von 18.8 m. Wie gross ist das Volumen?</v>
      </c>
      <c r="P82" t="str">
        <f t="shared" ca="1" si="219"/>
        <v>3479.142 m³</v>
      </c>
      <c r="Q82">
        <f t="shared" ca="1" si="178"/>
        <v>19523</v>
      </c>
    </row>
    <row r="83" spans="2:17" x14ac:dyDescent="0.25">
      <c r="B83" t="str">
        <f t="shared" ca="1" si="170"/>
        <v>Eine kugelförmige Figur hat einen Durchmesser von 72.2 cm. Wie gross ist die Oberfläche?</v>
      </c>
      <c r="C83" t="str">
        <f t="shared" ca="1" si="171"/>
        <v>16376.61 cm²</v>
      </c>
      <c r="E83">
        <f t="shared" ca="1" si="172"/>
        <v>47.4</v>
      </c>
      <c r="F83">
        <f t="shared" ca="1" si="173"/>
        <v>94.8</v>
      </c>
      <c r="G83">
        <f t="shared" ca="1" si="131"/>
        <v>446091.17769597826</v>
      </c>
      <c r="H83">
        <f t="shared" ca="1" si="132"/>
        <v>28233.618841517611</v>
      </c>
      <c r="I83" t="str">
        <f t="shared" ca="1" si="174"/>
        <v xml:space="preserve"> dm</v>
      </c>
      <c r="J83" t="str">
        <f t="shared" ca="1" si="175"/>
        <v xml:space="preserve"> dm²</v>
      </c>
      <c r="K83" t="str">
        <f t="shared" ca="1" si="79"/>
        <v xml:space="preserve"> dm³</v>
      </c>
      <c r="L83" t="str">
        <f t="shared" ref="L83" ca="1" si="222">CONCATENATE(CHOOSE(RANDBETWEEN(1,9),$S$1,$S$2,$S$3,$S$4,$S$5,$S$6,$S$7,$S$8,$S$9),"hat einen Radius von ")</f>
        <v xml:space="preserve">Eine Holzkugel hat einen Radius von </v>
      </c>
      <c r="M83" t="str">
        <f t="shared" ref="M83:M84" ca="1" si="223">CONCATENATE(I83,". Wie gross ist die Oberfläche?")</f>
        <v xml:space="preserve"> dm. Wie gross ist die Oberfläche?</v>
      </c>
      <c r="O83" s="1" t="str">
        <f t="shared" ca="1" si="181"/>
        <v>Eine Holzkugel hat einen Radius von 47.4 dm. Wie gross ist die Oberfläche?</v>
      </c>
      <c r="P83" t="str">
        <f t="shared" ref="P83:P84" ca="1" si="224">CONCATENATE(TRUNC(H83,2),J83)</f>
        <v>28233.61 dm²</v>
      </c>
      <c r="Q83">
        <f t="shared" ca="1" si="178"/>
        <v>6182</v>
      </c>
    </row>
    <row r="84" spans="2:17" x14ac:dyDescent="0.25">
      <c r="B84" t="str">
        <f t="shared" ca="1" si="170"/>
        <v>Ein Ball hat eine Oberfläche von 45389.85 mm². Wie gross ist der Durchmesser?</v>
      </c>
      <c r="C84" t="str">
        <f t="shared" ca="1" si="171"/>
        <v>120.2 mm</v>
      </c>
      <c r="E84">
        <f t="shared" ca="1" si="172"/>
        <v>21.8</v>
      </c>
      <c r="F84">
        <f t="shared" ca="1" si="173"/>
        <v>43.6</v>
      </c>
      <c r="G84">
        <f t="shared" ca="1" si="131"/>
        <v>43396.838320914518</v>
      </c>
      <c r="H84">
        <f t="shared" ca="1" si="132"/>
        <v>5972.041970768053</v>
      </c>
      <c r="I84" t="str">
        <f t="shared" ca="1" si="174"/>
        <v xml:space="preserve"> cm</v>
      </c>
      <c r="J84" t="str">
        <f t="shared" ca="1" si="175"/>
        <v xml:space="preserve"> cm²</v>
      </c>
      <c r="K84" t="str">
        <f t="shared" ca="1" si="79"/>
        <v xml:space="preserve"> cm³</v>
      </c>
      <c r="L84" t="str">
        <f t="shared" ref="L84" ca="1" si="225">CONCATENATE(CHOOSE(RANDBETWEEN(1,9),$S$1,$S$2,$S$3,$S$4,$S$5,$S$6,$S$7,$S$8,$S$9),"hat einen Durchmesser von ")</f>
        <v xml:space="preserve">Eine Holzkugel hat einen Durchmesser von </v>
      </c>
      <c r="M84" t="str">
        <f t="shared" ca="1" si="223"/>
        <v xml:space="preserve"> cm. Wie gross ist die Oberfläche?</v>
      </c>
      <c r="O84" s="1" t="str">
        <f t="shared" ref="O84" ca="1" si="226">CONCATENATE(L84,F84,M84)</f>
        <v>Eine Holzkugel hat einen Durchmesser von 43.6 cm. Wie gross ist die Oberfläche?</v>
      </c>
      <c r="P84" t="str">
        <f t="shared" ca="1" si="224"/>
        <v>5972.04 cm²</v>
      </c>
      <c r="Q84">
        <f t="shared" ca="1" si="178"/>
        <v>12175</v>
      </c>
    </row>
    <row r="85" spans="2:17" x14ac:dyDescent="0.25">
      <c r="B85" t="str">
        <f t="shared" ca="1" si="170"/>
        <v>Eine Stahlkugel hat eine Oberfläche von 22591.31 cm². Wie gross ist der Durchmesser?</v>
      </c>
      <c r="C85" t="str">
        <f t="shared" ca="1" si="171"/>
        <v>84.8 cm</v>
      </c>
      <c r="E85">
        <f t="shared" ca="1" si="172"/>
        <v>80.400000000000006</v>
      </c>
      <c r="F85">
        <f t="shared" ca="1" si="173"/>
        <v>160.80000000000001</v>
      </c>
      <c r="G85">
        <f t="shared" ca="1" si="131"/>
        <v>2176991.6112498292</v>
      </c>
      <c r="H85">
        <f t="shared" ca="1" si="132"/>
        <v>81231.030270515999</v>
      </c>
      <c r="I85" t="str">
        <f t="shared" ca="1" si="174"/>
        <v xml:space="preserve"> cm</v>
      </c>
      <c r="J85" t="str">
        <f t="shared" ca="1" si="175"/>
        <v xml:space="preserve"> cm²</v>
      </c>
      <c r="K85" t="str">
        <f t="shared" ca="1" si="79"/>
        <v xml:space="preserve"> cm³</v>
      </c>
      <c r="L85" t="str">
        <f t="shared" ref="L85" ca="1" si="227">CONCATENATE(CHOOSE(RANDBETWEEN(1,9),$S$1,$S$2,$S$3,$S$4,$S$5,$S$6,$S$7,$S$8,$S$9),"hat ein Volumen von ")</f>
        <v xml:space="preserve">Eine Plastikkugel hat ein Volumen von </v>
      </c>
      <c r="M85" t="s">
        <v>22</v>
      </c>
      <c r="O85" s="1" t="str">
        <f t="shared" ref="O85" ca="1" si="228">CONCATENATE(L85,TRUNC(G85,3),K85,M85)</f>
        <v>Eine Plastikkugel hat ein Volumen von 2176991.611 cm³. Wie gross ist der Radius?</v>
      </c>
      <c r="P85" t="str">
        <f t="shared" ref="P85:P86" ca="1" si="229">CONCATENATE(E85,I85)</f>
        <v>80.4 cm</v>
      </c>
      <c r="Q85">
        <f t="shared" ca="1" si="178"/>
        <v>14596</v>
      </c>
    </row>
    <row r="86" spans="2:17" x14ac:dyDescent="0.25">
      <c r="B86" t="str">
        <f t="shared" ca="1" si="170"/>
        <v>Eine Kugel hat eine Oberfläche von 1809.55 mm². Wie gross ist der Durchmesser?</v>
      </c>
      <c r="C86" t="str">
        <f t="shared" ca="1" si="171"/>
        <v>24 mm</v>
      </c>
      <c r="E86">
        <f t="shared" ca="1" si="172"/>
        <v>8.1</v>
      </c>
      <c r="F86">
        <f t="shared" ca="1" si="173"/>
        <v>16.2</v>
      </c>
      <c r="G86">
        <f t="shared" ca="1" si="131"/>
        <v>2226.0948552218838</v>
      </c>
      <c r="H86">
        <f t="shared" ca="1" si="132"/>
        <v>824.47957600810525</v>
      </c>
      <c r="I86" t="str">
        <f t="shared" ca="1" si="174"/>
        <v xml:space="preserve"> cm</v>
      </c>
      <c r="J86" t="str">
        <f t="shared" ca="1" si="175"/>
        <v xml:space="preserve"> cm²</v>
      </c>
      <c r="K86" t="str">
        <f t="shared" ca="1" si="79"/>
        <v xml:space="preserve"> cm³</v>
      </c>
      <c r="L86" t="str">
        <f t="shared" ref="L86" ca="1" si="230">CONCATENATE(CHOOSE(RANDBETWEEN(1,9),$S$1,$S$2,$S$3,$S$4,$S$5,$S$6,$S$7,$S$8,$S$9),"hat eine Oberfläche von ")</f>
        <v xml:space="preserve">Eine kugelförmige Figur hat eine Oberfläche von </v>
      </c>
      <c r="M86" t="s">
        <v>22</v>
      </c>
      <c r="O86" s="1" t="str">
        <f t="shared" ref="O86" ca="1" si="231">CONCATENATE(L86,TRUNC(H86,2),J86,M86)</f>
        <v>Eine kugelförmige Figur hat eine Oberfläche von 824.47 cm². Wie gross ist der Radius?</v>
      </c>
      <c r="P86" t="str">
        <f t="shared" ca="1" si="229"/>
        <v>8.1 cm</v>
      </c>
      <c r="Q86">
        <f t="shared" ca="1" si="178"/>
        <v>18724</v>
      </c>
    </row>
    <row r="87" spans="2:17" x14ac:dyDescent="0.25">
      <c r="B87" t="str">
        <f t="shared" ca="1" si="170"/>
        <v>Eine Stahlkugel hat eine Oberfläche von 2789.85 mm². Wie gross ist der Durchmesser?</v>
      </c>
      <c r="C87" t="str">
        <f t="shared" ca="1" si="171"/>
        <v>29.8 mm</v>
      </c>
      <c r="E87">
        <f t="shared" ca="1" si="172"/>
        <v>6.8</v>
      </c>
      <c r="F87">
        <f t="shared" ca="1" si="173"/>
        <v>13.6</v>
      </c>
      <c r="G87">
        <f t="shared" ca="1" si="131"/>
        <v>1317.0896816713941</v>
      </c>
      <c r="H87">
        <f t="shared" ca="1" si="132"/>
        <v>581.06897720796803</v>
      </c>
      <c r="I87" t="str">
        <f t="shared" ca="1" si="174"/>
        <v xml:space="preserve"> dm</v>
      </c>
      <c r="J87" t="str">
        <f t="shared" ca="1" si="175"/>
        <v xml:space="preserve"> dm²</v>
      </c>
      <c r="K87" t="str">
        <f t="shared" ca="1" si="79"/>
        <v xml:space="preserve"> dm³</v>
      </c>
      <c r="L87" t="str">
        <f t="shared" ref="L87" ca="1" si="232">CONCATENATE(CHOOSE(RANDBETWEEN(1,7),$S$1,$S$2,$S$3,$S$4,$S$5,$S$6,$S$7),"hat ein Volumen von ")</f>
        <v xml:space="preserve">Eine Stahlkugel hat ein Volumen von </v>
      </c>
      <c r="M87" t="s">
        <v>23</v>
      </c>
      <c r="O87" s="1" t="str">
        <f t="shared" ref="O87" ca="1" si="233">CONCATENATE(L87,TRUNC(G87,3),K87,M87)</f>
        <v>Eine Stahlkugel hat ein Volumen von 1317.089 dm³. Wie gross ist der Durchmesser?</v>
      </c>
      <c r="P87" t="str">
        <f t="shared" ref="P87:P88" ca="1" si="234">CONCATENATE(F87,I87)</f>
        <v>13.6 dm</v>
      </c>
      <c r="Q87">
        <f t="shared" ca="1" si="178"/>
        <v>4431</v>
      </c>
    </row>
    <row r="88" spans="2:17" x14ac:dyDescent="0.25">
      <c r="B88" t="str">
        <f t="shared" ca="1" si="170"/>
        <v>Eine Kugel hat einen Durchmesser von 99.4 m. Wie gross ist das Volumen?</v>
      </c>
      <c r="C88" t="str">
        <f t="shared" ca="1" si="171"/>
        <v>514230.433 m³</v>
      </c>
      <c r="E88">
        <f t="shared" ca="1" si="172"/>
        <v>7.4</v>
      </c>
      <c r="F88">
        <f t="shared" ca="1" si="173"/>
        <v>14.8</v>
      </c>
      <c r="G88">
        <f t="shared" ca="1" si="131"/>
        <v>1697.3983219443608</v>
      </c>
      <c r="H88">
        <f t="shared" ca="1" si="132"/>
        <v>688.1344548423084</v>
      </c>
      <c r="I88" t="str">
        <f t="shared" ca="1" si="174"/>
        <v xml:space="preserve"> dm</v>
      </c>
      <c r="J88" t="str">
        <f t="shared" ca="1" si="175"/>
        <v xml:space="preserve"> dm²</v>
      </c>
      <c r="K88" t="str">
        <f t="shared" ca="1" si="79"/>
        <v xml:space="preserve"> dm³</v>
      </c>
      <c r="L88" t="str">
        <f t="shared" ref="L88" ca="1" si="235">CONCATENATE(CHOOSE(RANDBETWEEN(1,9),$S$1,$S$2,$S$3,$S$4,$S$5,$S$6,$S$7,$S$8,$S$9),"hat eine Oberfläche von ")</f>
        <v xml:space="preserve">Eine Steinkugel hat eine Oberfläche von </v>
      </c>
      <c r="M88" t="s">
        <v>23</v>
      </c>
      <c r="O88" s="1" t="str">
        <f t="shared" ref="O88" ca="1" si="236">CONCATENATE(L88,TRUNC(H88,2),J88,M88)</f>
        <v>Eine Steinkugel hat eine Oberfläche von 688.13 dm². Wie gross ist der Durchmesser?</v>
      </c>
      <c r="P88" t="str">
        <f t="shared" ca="1" si="234"/>
        <v>14.8 dm</v>
      </c>
      <c r="Q88">
        <f t="shared" ca="1" si="178"/>
        <v>10954</v>
      </c>
    </row>
    <row r="89" spans="2:17" x14ac:dyDescent="0.25">
      <c r="B89" t="str">
        <f t="shared" ca="1" si="170"/>
        <v>Ein Ball hat einen Durchmesser von 63.4 cm. Wie gross ist die Oberfläche?</v>
      </c>
      <c r="C89" t="str">
        <f t="shared" ca="1" si="171"/>
        <v>12627.82 cm²</v>
      </c>
      <c r="E89">
        <f t="shared" ca="1" si="172"/>
        <v>48.6</v>
      </c>
      <c r="F89">
        <f t="shared" ca="1" si="173"/>
        <v>97.2</v>
      </c>
      <c r="G89">
        <f t="shared" ca="1" si="131"/>
        <v>480836.48872792703</v>
      </c>
      <c r="H89">
        <f t="shared" ca="1" si="132"/>
        <v>29681.264736291792</v>
      </c>
      <c r="I89" t="str">
        <f t="shared" ca="1" si="174"/>
        <v xml:space="preserve"> m</v>
      </c>
      <c r="J89" t="str">
        <f t="shared" ca="1" si="175"/>
        <v xml:space="preserve"> m²</v>
      </c>
      <c r="K89" t="str">
        <f t="shared" ca="1" si="79"/>
        <v xml:space="preserve"> m³</v>
      </c>
      <c r="L89" t="str">
        <f t="shared" ref="L89" ca="1" si="237">CONCATENATE(CHOOSE(RANDBETWEEN(1,9),$S$1,$S$2,$S$3,$S$4,$S$5,$S$6,$S$7,$S$8,$S$9),"hat einen Radius von ")</f>
        <v xml:space="preserve">Ein Ball hat einen Radius von </v>
      </c>
      <c r="M89" t="str">
        <f t="shared" ref="M89:M90" ca="1" si="238">CONCATENATE(I89,". Wie gross ist das Volumen?")</f>
        <v xml:space="preserve"> m. Wie gross ist das Volumen?</v>
      </c>
      <c r="O89" s="1" t="str">
        <f t="shared" ref="O89" ca="1" si="239">CONCATENATE(L89,E89,M89)</f>
        <v>Ein Ball hat einen Radius von 48.6 m. Wie gross ist das Volumen?</v>
      </c>
      <c r="P89" t="str">
        <f t="shared" ref="P89:P90" ca="1" si="240">CONCATENATE(TRUNC(G89,3),K89)</f>
        <v>480836.488 m³</v>
      </c>
      <c r="Q89">
        <f t="shared" ca="1" si="178"/>
        <v>12691</v>
      </c>
    </row>
    <row r="90" spans="2:17" x14ac:dyDescent="0.25">
      <c r="B90" t="str">
        <f t="shared" ca="1" si="170"/>
        <v>Eine kugelförmige Figur hat eine Oberfläche von 615.75 cm². Wie gross ist der Durchmesser?</v>
      </c>
      <c r="C90" t="str">
        <f t="shared" ca="1" si="171"/>
        <v>14 cm</v>
      </c>
      <c r="E90">
        <f t="shared" ca="1" si="172"/>
        <v>52.7</v>
      </c>
      <c r="F90">
        <f t="shared" ca="1" si="173"/>
        <v>105.4</v>
      </c>
      <c r="G90">
        <f t="shared" ca="1" si="131"/>
        <v>613084.667291758</v>
      </c>
      <c r="H90">
        <f t="shared" ca="1" si="132"/>
        <v>34900.45544355359</v>
      </c>
      <c r="I90" t="str">
        <f t="shared" ca="1" si="174"/>
        <v xml:space="preserve"> cm</v>
      </c>
      <c r="J90" t="str">
        <f t="shared" ca="1" si="175"/>
        <v xml:space="preserve"> cm²</v>
      </c>
      <c r="K90" t="str">
        <f t="shared" ca="1" si="79"/>
        <v xml:space="preserve"> cm³</v>
      </c>
      <c r="L90" t="str">
        <f t="shared" ref="L90" ca="1" si="241">CONCATENATE(CHOOSE(RANDBETWEEN(1,9),$S$1,$S$2,$S$3,$S$4,$S$5,$S$6,$S$7,$S$8,$S$9),"hat einen Durchmesser von ")</f>
        <v xml:space="preserve">Eine kugelförmige Figur hat einen Durchmesser von </v>
      </c>
      <c r="M90" t="str">
        <f t="shared" ca="1" si="238"/>
        <v xml:space="preserve"> cm. Wie gross ist das Volumen?</v>
      </c>
      <c r="O90" s="1" t="str">
        <f t="shared" ref="O90" ca="1" si="242">CONCATENATE(L90,F90,M90)</f>
        <v>Eine kugelförmige Figur hat einen Durchmesser von 105.4 cm. Wie gross ist das Volumen?</v>
      </c>
      <c r="P90" t="str">
        <f t="shared" ca="1" si="240"/>
        <v>613084.667 cm³</v>
      </c>
      <c r="Q90">
        <f t="shared" ca="1" si="178"/>
        <v>18080</v>
      </c>
    </row>
    <row r="91" spans="2:17" x14ac:dyDescent="0.25">
      <c r="B91" t="str">
        <f t="shared" ca="1" si="170"/>
        <v>Eine Kugel hat einen Radius von 7.5 mm. Wie gross ist die Oberfläche?</v>
      </c>
      <c r="C91" t="str">
        <f t="shared" ca="1" si="171"/>
        <v>706.85 mm²</v>
      </c>
      <c r="E91">
        <f t="shared" ca="1" si="172"/>
        <v>49.9</v>
      </c>
      <c r="F91">
        <f t="shared" ca="1" si="173"/>
        <v>99.8</v>
      </c>
      <c r="G91">
        <f t="shared" ca="1" si="131"/>
        <v>520463.46194122592</v>
      </c>
      <c r="H91">
        <f t="shared" ca="1" si="132"/>
        <v>31290.388493460479</v>
      </c>
      <c r="I91" t="str">
        <f t="shared" ca="1" si="174"/>
        <v xml:space="preserve"> m</v>
      </c>
      <c r="J91" t="str">
        <f t="shared" ca="1" si="175"/>
        <v xml:space="preserve"> m²</v>
      </c>
      <c r="K91" t="str">
        <f t="shared" ca="1" si="79"/>
        <v xml:space="preserve"> m³</v>
      </c>
      <c r="L91" t="str">
        <f t="shared" ref="L91" ca="1" si="243">CONCATENATE(CHOOSE(RANDBETWEEN(1,9),$S$1,$S$2,$S$3,$S$4,$S$5,$S$6,$S$7,$S$8,$S$9),"hat einen Radius von ")</f>
        <v xml:space="preserve">Eine Holzkugel hat einen Radius von </v>
      </c>
      <c r="M91" t="str">
        <f t="shared" ref="M91:M92" ca="1" si="244">CONCATENATE(I91,". Wie gross ist die Oberfläche?")</f>
        <v xml:space="preserve"> m. Wie gross ist die Oberfläche?</v>
      </c>
      <c r="O91" s="1" t="str">
        <f t="shared" ca="1" si="181"/>
        <v>Eine Holzkugel hat einen Radius von 49.9 m. Wie gross ist die Oberfläche?</v>
      </c>
      <c r="P91" t="str">
        <f t="shared" ref="P91:P92" ca="1" si="245">CONCATENATE(TRUNC(H91,2),J91)</f>
        <v>31290.38 m²</v>
      </c>
      <c r="Q91">
        <f t="shared" ca="1" si="178"/>
        <v>13443</v>
      </c>
    </row>
    <row r="92" spans="2:17" x14ac:dyDescent="0.25">
      <c r="B92" t="str">
        <f t="shared" ca="1" si="170"/>
        <v>Eine Steinkugel hat einen Durchmesser von 175.4 dm. Wie gross ist das Volumen?</v>
      </c>
      <c r="C92" t="str">
        <f t="shared" ca="1" si="171"/>
        <v>2825448.458 dm³</v>
      </c>
      <c r="E92">
        <f t="shared" ca="1" si="172"/>
        <v>90.7</v>
      </c>
      <c r="F92">
        <f t="shared" ca="1" si="173"/>
        <v>181.4</v>
      </c>
      <c r="G92">
        <f t="shared" ca="1" si="131"/>
        <v>3125434.9943718291</v>
      </c>
      <c r="H92">
        <f t="shared" ca="1" si="132"/>
        <v>103377.12219531959</v>
      </c>
      <c r="I92" t="str">
        <f t="shared" ca="1" si="174"/>
        <v xml:space="preserve"> m</v>
      </c>
      <c r="J92" t="str">
        <f t="shared" ca="1" si="175"/>
        <v xml:space="preserve"> m²</v>
      </c>
      <c r="K92" t="str">
        <f t="shared" ca="1" si="79"/>
        <v xml:space="preserve"> m³</v>
      </c>
      <c r="L92" t="str">
        <f t="shared" ref="L92" ca="1" si="246">CONCATENATE(CHOOSE(RANDBETWEEN(1,9),$S$1,$S$2,$S$3,$S$4,$S$5,$S$6,$S$7,$S$8,$S$9),"hat einen Durchmesser von ")</f>
        <v xml:space="preserve">Eine Holzkugel hat einen Durchmesser von </v>
      </c>
      <c r="M92" t="str">
        <f t="shared" ca="1" si="244"/>
        <v xml:space="preserve"> m. Wie gross ist die Oberfläche?</v>
      </c>
      <c r="O92" s="1" t="str">
        <f t="shared" ref="O92" ca="1" si="247">CONCATENATE(L92,F92,M92)</f>
        <v>Eine Holzkugel hat einen Durchmesser von 181.4 m. Wie gross ist die Oberfläche?</v>
      </c>
      <c r="P92" t="str">
        <f t="shared" ca="1" si="245"/>
        <v>103377.12 m²</v>
      </c>
      <c r="Q92">
        <f t="shared" ca="1" si="178"/>
        <v>10240</v>
      </c>
    </row>
    <row r="93" spans="2:17" x14ac:dyDescent="0.25">
      <c r="B93" t="str">
        <f t="shared" ca="1" si="170"/>
        <v>Eine Stahlkugel hat eine Oberfläche von 72583.35 cm². Wie gross ist der Radius?</v>
      </c>
      <c r="C93" t="str">
        <f t="shared" ca="1" si="171"/>
        <v>76 cm</v>
      </c>
      <c r="E93">
        <f t="shared" ca="1" si="172"/>
        <v>63.2</v>
      </c>
      <c r="F93">
        <f t="shared" ca="1" si="173"/>
        <v>126.4</v>
      </c>
      <c r="G93">
        <f t="shared" ca="1" si="131"/>
        <v>1057401.310094171</v>
      </c>
      <c r="H93">
        <f t="shared" ca="1" si="132"/>
        <v>50193.100162697985</v>
      </c>
      <c r="I93" t="str">
        <f t="shared" ca="1" si="174"/>
        <v xml:space="preserve"> m</v>
      </c>
      <c r="J93" t="str">
        <f t="shared" ca="1" si="175"/>
        <v xml:space="preserve"> m²</v>
      </c>
      <c r="K93" t="str">
        <f t="shared" ca="1" si="79"/>
        <v xml:space="preserve"> m³</v>
      </c>
      <c r="L93" t="str">
        <f t="shared" ref="L93" ca="1" si="248">CONCATENATE(CHOOSE(RANDBETWEEN(1,9),$S$1,$S$2,$S$3,$S$4,$S$5,$S$6,$S$7,$S$8,$S$9),"hat ein Volumen von ")</f>
        <v xml:space="preserve">Eine Steinkugel hat ein Volumen von </v>
      </c>
      <c r="M93" t="s">
        <v>22</v>
      </c>
      <c r="O93" s="1" t="str">
        <f t="shared" ref="O93" ca="1" si="249">CONCATENATE(L93,TRUNC(G93,3),K93,M93)</f>
        <v>Eine Steinkugel hat ein Volumen von 1057401.31 m³. Wie gross ist der Radius?</v>
      </c>
      <c r="P93" t="str">
        <f t="shared" ref="P93:P94" ca="1" si="250">CONCATENATE(E93,I93)</f>
        <v>63.2 m</v>
      </c>
      <c r="Q93">
        <f t="shared" ca="1" si="178"/>
        <v>8280</v>
      </c>
    </row>
    <row r="94" spans="2:17" x14ac:dyDescent="0.25">
      <c r="B94" t="str">
        <f t="shared" ca="1" si="170"/>
        <v>Eine Kugel hat eine Oberfläche von 8560.33 m². Wie gross ist der Radius?</v>
      </c>
      <c r="C94" t="str">
        <f t="shared" ca="1" si="171"/>
        <v>26.1 m</v>
      </c>
      <c r="E94">
        <f t="shared" ca="1" si="172"/>
        <v>30.2</v>
      </c>
      <c r="F94">
        <f t="shared" ca="1" si="173"/>
        <v>60.4</v>
      </c>
      <c r="G94">
        <f t="shared" ca="1" si="131"/>
        <v>115374.39539487606</v>
      </c>
      <c r="H94">
        <f t="shared" ca="1" si="132"/>
        <v>11461.03265512014</v>
      </c>
      <c r="I94" t="str">
        <f t="shared" ca="1" si="174"/>
        <v xml:space="preserve"> cm</v>
      </c>
      <c r="J94" t="str">
        <f t="shared" ca="1" si="175"/>
        <v xml:space="preserve"> cm²</v>
      </c>
      <c r="K94" t="str">
        <f t="shared" ca="1" si="79"/>
        <v xml:space="preserve"> cm³</v>
      </c>
      <c r="L94" t="str">
        <f t="shared" ref="L94" ca="1" si="251">CONCATENATE(CHOOSE(RANDBETWEEN(1,9),$S$1,$S$2,$S$3,$S$4,$S$5,$S$6,$S$7,$S$8,$S$9),"hat eine Oberfläche von ")</f>
        <v xml:space="preserve">Eine Holzkugel hat eine Oberfläche von </v>
      </c>
      <c r="M94" t="s">
        <v>22</v>
      </c>
      <c r="O94" s="1" t="str">
        <f t="shared" ref="O94" ca="1" si="252">CONCATENATE(L94,TRUNC(H94,2),J94,M94)</f>
        <v>Eine Holzkugel hat eine Oberfläche von 11461.03 cm². Wie gross ist der Radius?</v>
      </c>
      <c r="P94" t="str">
        <f t="shared" ca="1" si="250"/>
        <v>30.2 cm</v>
      </c>
      <c r="Q94">
        <f t="shared" ca="1" si="178"/>
        <v>16134</v>
      </c>
    </row>
    <row r="95" spans="2:17" x14ac:dyDescent="0.25">
      <c r="B95" t="str">
        <f t="shared" ca="1" si="170"/>
        <v>Eine Steinkugel hat einen Durchmesser von 22 mm. Wie gross ist die Oberfläche?</v>
      </c>
      <c r="C95" t="str">
        <f t="shared" ca="1" si="171"/>
        <v>1520.53 mm²</v>
      </c>
      <c r="E95">
        <f t="shared" ca="1" si="172"/>
        <v>76.5</v>
      </c>
      <c r="F95">
        <f t="shared" ca="1" si="173"/>
        <v>153</v>
      </c>
      <c r="G95">
        <f t="shared" ca="1" si="131"/>
        <v>1875309.3319110284</v>
      </c>
      <c r="H95">
        <f t="shared" ca="1" si="132"/>
        <v>73541.542427883469</v>
      </c>
      <c r="I95" t="str">
        <f t="shared" ca="1" si="174"/>
        <v xml:space="preserve"> dm</v>
      </c>
      <c r="J95" t="str">
        <f t="shared" ca="1" si="175"/>
        <v xml:space="preserve"> dm²</v>
      </c>
      <c r="K95" t="str">
        <f t="shared" ca="1" si="79"/>
        <v xml:space="preserve"> dm³</v>
      </c>
      <c r="L95" t="str">
        <f t="shared" ref="L95" ca="1" si="253">CONCATENATE(CHOOSE(RANDBETWEEN(1,7),$S$1,$S$2,$S$3,$S$4,$S$5,$S$6,$S$7),"hat ein Volumen von ")</f>
        <v xml:space="preserve">Eine Plastikkugel hat ein Volumen von </v>
      </c>
      <c r="M95" t="s">
        <v>23</v>
      </c>
      <c r="O95" s="1" t="str">
        <f t="shared" ref="O95" ca="1" si="254">CONCATENATE(L95,TRUNC(G95,3),K95,M95)</f>
        <v>Eine Plastikkugel hat ein Volumen von 1875309.331 dm³. Wie gross ist der Durchmesser?</v>
      </c>
      <c r="P95" t="str">
        <f t="shared" ref="P95:P96" ca="1" si="255">CONCATENATE(F95,I95)</f>
        <v>153 dm</v>
      </c>
      <c r="Q95">
        <f t="shared" ca="1" si="178"/>
        <v>16643</v>
      </c>
    </row>
    <row r="96" spans="2:17" x14ac:dyDescent="0.25">
      <c r="B96" t="str">
        <f t="shared" ca="1" si="170"/>
        <v>Eine Glasmurmel hat ein Volumen von 1139760.565 mm³. Wie gross ist der Durchmesser?</v>
      </c>
      <c r="C96" t="str">
        <f t="shared" ca="1" si="171"/>
        <v>129.6 mm</v>
      </c>
      <c r="E96">
        <f t="shared" ca="1" si="172"/>
        <v>16.5</v>
      </c>
      <c r="F96">
        <f t="shared" ca="1" si="173"/>
        <v>33</v>
      </c>
      <c r="G96">
        <f t="shared" ca="1" si="131"/>
        <v>18816.569198676065</v>
      </c>
      <c r="H96">
        <f t="shared" ca="1" si="132"/>
        <v>3421.1943997592848</v>
      </c>
      <c r="I96" t="str">
        <f t="shared" ca="1" si="174"/>
        <v xml:space="preserve"> mm</v>
      </c>
      <c r="J96" t="str">
        <f t="shared" ca="1" si="175"/>
        <v xml:space="preserve"> mm²</v>
      </c>
      <c r="K96" t="str">
        <f t="shared" ca="1" si="79"/>
        <v xml:space="preserve"> mm³</v>
      </c>
      <c r="L96" t="str">
        <f t="shared" ref="L96" ca="1" si="256">CONCATENATE(CHOOSE(RANDBETWEEN(1,9),$S$1,$S$2,$S$3,$S$4,$S$5,$S$6,$S$7,$S$8,$S$9),"hat eine Oberfläche von ")</f>
        <v xml:space="preserve">Ein Ball hat eine Oberfläche von </v>
      </c>
      <c r="M96" t="s">
        <v>23</v>
      </c>
      <c r="O96" s="1" t="str">
        <f t="shared" ref="O96" ca="1" si="257">CONCATENATE(L96,TRUNC(H96,2),J96,M96)</f>
        <v>Ein Ball hat eine Oberfläche von 3421.19 mm². Wie gross ist der Durchmesser?</v>
      </c>
      <c r="P96" t="str">
        <f t="shared" ca="1" si="255"/>
        <v>33 mm</v>
      </c>
      <c r="Q96">
        <f t="shared" ca="1" si="178"/>
        <v>5474</v>
      </c>
    </row>
    <row r="97" spans="2:17" x14ac:dyDescent="0.25">
      <c r="B97" t="str">
        <f t="shared" ca="1" si="170"/>
        <v>Eine Steinkugel hat einen Durchmesser von 66 mm. Wie gross ist das Volumen?</v>
      </c>
      <c r="C97" t="str">
        <f t="shared" ca="1" si="171"/>
        <v>150532.553 mm³</v>
      </c>
      <c r="E97">
        <f t="shared" ca="1" si="172"/>
        <v>21.4</v>
      </c>
      <c r="F97">
        <f t="shared" ca="1" si="173"/>
        <v>42.8</v>
      </c>
      <c r="G97">
        <f t="shared" ca="1" si="131"/>
        <v>41051.584950737066</v>
      </c>
      <c r="H97">
        <f t="shared" ca="1" si="132"/>
        <v>5754.8950865519255</v>
      </c>
      <c r="I97" t="str">
        <f t="shared" ca="1" si="174"/>
        <v xml:space="preserve"> cm</v>
      </c>
      <c r="J97" t="str">
        <f t="shared" ca="1" si="175"/>
        <v xml:space="preserve"> cm²</v>
      </c>
      <c r="K97" t="str">
        <f t="shared" ref="K97:K160" ca="1" si="258">CONCATENATE(I97,"³")</f>
        <v xml:space="preserve"> cm³</v>
      </c>
      <c r="L97" t="str">
        <f t="shared" ref="L97" ca="1" si="259">CONCATENATE(CHOOSE(RANDBETWEEN(1,9),$S$1,$S$2,$S$3,$S$4,$S$5,$S$6,$S$7,$S$8,$S$9),"hat einen Radius von ")</f>
        <v xml:space="preserve">Eine Kugel hat einen Radius von </v>
      </c>
      <c r="M97" t="str">
        <f t="shared" ref="M97:M98" ca="1" si="260">CONCATENATE(I97,". Wie gross ist das Volumen?")</f>
        <v xml:space="preserve"> cm. Wie gross ist das Volumen?</v>
      </c>
      <c r="O97" s="1" t="str">
        <f t="shared" ref="O97" ca="1" si="261">CONCATENATE(L97,E97,M97)</f>
        <v>Eine Kugel hat einen Radius von 21.4 cm. Wie gross ist das Volumen?</v>
      </c>
      <c r="P97" t="str">
        <f t="shared" ref="P97:P98" ca="1" si="262">CONCATENATE(TRUNC(G97,3),K97)</f>
        <v>41051.584 cm³</v>
      </c>
      <c r="Q97">
        <f t="shared" ca="1" si="178"/>
        <v>12768</v>
      </c>
    </row>
    <row r="98" spans="2:17" x14ac:dyDescent="0.25">
      <c r="B98" t="str">
        <f t="shared" ca="1" si="170"/>
        <v>Eine Holzkugel hat einen Durchmesser von 144.4 mm. Wie gross ist das Volumen?</v>
      </c>
      <c r="C98" t="str">
        <f t="shared" ca="1" si="171"/>
        <v>1576522.604 mm³</v>
      </c>
      <c r="E98">
        <f t="shared" ca="1" si="172"/>
        <v>60.5</v>
      </c>
      <c r="F98">
        <f t="shared" ca="1" si="173"/>
        <v>121</v>
      </c>
      <c r="G98">
        <f t="shared" ca="1" si="131"/>
        <v>927587.17049769789</v>
      </c>
      <c r="H98">
        <f t="shared" ca="1" si="132"/>
        <v>45996.058041208162</v>
      </c>
      <c r="I98" t="str">
        <f t="shared" ca="1" si="174"/>
        <v xml:space="preserve"> mm</v>
      </c>
      <c r="J98" t="str">
        <f t="shared" ca="1" si="175"/>
        <v xml:space="preserve"> mm²</v>
      </c>
      <c r="K98" t="str">
        <f t="shared" ca="1" si="258"/>
        <v xml:space="preserve"> mm³</v>
      </c>
      <c r="L98" t="str">
        <f t="shared" ref="L98" ca="1" si="263">CONCATENATE(CHOOSE(RANDBETWEEN(1,9),$S$1,$S$2,$S$3,$S$4,$S$5,$S$6,$S$7,$S$8,$S$9),"hat einen Durchmesser von ")</f>
        <v xml:space="preserve">Eine Holzkugel hat einen Durchmesser von </v>
      </c>
      <c r="M98" t="str">
        <f t="shared" ca="1" si="260"/>
        <v xml:space="preserve"> mm. Wie gross ist das Volumen?</v>
      </c>
      <c r="O98" s="1" t="str">
        <f t="shared" ref="O98" ca="1" si="264">CONCATENATE(L98,F98,M98)</f>
        <v>Eine Holzkugel hat einen Durchmesser von 121 mm. Wie gross ist das Volumen?</v>
      </c>
      <c r="P98" t="str">
        <f t="shared" ca="1" si="262"/>
        <v>927587.17 mm³</v>
      </c>
      <c r="Q98">
        <f t="shared" ca="1" si="178"/>
        <v>11921</v>
      </c>
    </row>
    <row r="99" spans="2:17" x14ac:dyDescent="0.25">
      <c r="B99" t="str">
        <f t="shared" ca="1" si="170"/>
        <v>Eine kugelförmige Figur hat eine Oberfläche von 4827.49 cm². Wie gross ist der Radius?</v>
      </c>
      <c r="C99" t="str">
        <f t="shared" ca="1" si="171"/>
        <v>19.6 cm</v>
      </c>
      <c r="E99">
        <f t="shared" ca="1" si="172"/>
        <v>74.2</v>
      </c>
      <c r="F99">
        <f t="shared" ca="1" si="173"/>
        <v>148.4</v>
      </c>
      <c r="G99">
        <f t="shared" ca="1" si="131"/>
        <v>1711198.2410085469</v>
      </c>
      <c r="H99">
        <f t="shared" ca="1" si="132"/>
        <v>69185.912709240438</v>
      </c>
      <c r="I99" t="str">
        <f t="shared" ca="1" si="174"/>
        <v xml:space="preserve"> mm</v>
      </c>
      <c r="J99" t="str">
        <f t="shared" ca="1" si="175"/>
        <v xml:space="preserve"> mm²</v>
      </c>
      <c r="K99" t="str">
        <f t="shared" ca="1" si="258"/>
        <v xml:space="preserve"> mm³</v>
      </c>
      <c r="L99" t="str">
        <f t="shared" ref="L99" ca="1" si="265">CONCATENATE(CHOOSE(RANDBETWEEN(1,9),$S$1,$S$2,$S$3,$S$4,$S$5,$S$6,$S$7,$S$8,$S$9),"hat einen Radius von ")</f>
        <v xml:space="preserve">Eine Holzkugel hat einen Radius von </v>
      </c>
      <c r="M99" t="str">
        <f t="shared" ref="M99:M100" ca="1" si="266">CONCATENATE(I99,". Wie gross ist die Oberfläche?")</f>
        <v xml:space="preserve"> mm. Wie gross ist die Oberfläche?</v>
      </c>
      <c r="O99" s="1" t="str">
        <f t="shared" ca="1" si="181"/>
        <v>Eine Holzkugel hat einen Radius von 74.2 mm. Wie gross ist die Oberfläche?</v>
      </c>
      <c r="P99" t="str">
        <f t="shared" ref="P99:P100" ca="1" si="267">CONCATENATE(TRUNC(H99,2),J99)</f>
        <v>69185.91 mm²</v>
      </c>
      <c r="Q99">
        <f t="shared" ca="1" si="178"/>
        <v>5306</v>
      </c>
    </row>
    <row r="100" spans="2:17" x14ac:dyDescent="0.25">
      <c r="B100" t="str">
        <f t="shared" ca="1" si="170"/>
        <v>Eine Glaskugel hat eine Oberfläche von 7666.61 mm². Wie gross ist der Radius?</v>
      </c>
      <c r="C100" t="str">
        <f t="shared" ca="1" si="171"/>
        <v>24.7 mm</v>
      </c>
      <c r="E100">
        <f t="shared" ca="1" si="172"/>
        <v>27.7</v>
      </c>
      <c r="F100">
        <f t="shared" ca="1" si="173"/>
        <v>55.4</v>
      </c>
      <c r="G100">
        <f t="shared" ca="1" si="131"/>
        <v>89028.266363586226</v>
      </c>
      <c r="H100">
        <f t="shared" ca="1" si="132"/>
        <v>9642.0505086916492</v>
      </c>
      <c r="I100" t="str">
        <f t="shared" ca="1" si="174"/>
        <v xml:space="preserve"> mm</v>
      </c>
      <c r="J100" t="str">
        <f t="shared" ca="1" si="175"/>
        <v xml:space="preserve"> mm²</v>
      </c>
      <c r="K100" t="str">
        <f t="shared" ca="1" si="258"/>
        <v xml:space="preserve"> mm³</v>
      </c>
      <c r="L100" t="str">
        <f t="shared" ref="L100" ca="1" si="268">CONCATENATE(CHOOSE(RANDBETWEEN(1,9),$S$1,$S$2,$S$3,$S$4,$S$5,$S$6,$S$7,$S$8,$S$9),"hat einen Durchmesser von ")</f>
        <v xml:space="preserve">Eine Plastikkugel hat einen Durchmesser von </v>
      </c>
      <c r="M100" t="str">
        <f t="shared" ca="1" si="266"/>
        <v xml:space="preserve"> mm. Wie gross ist die Oberfläche?</v>
      </c>
      <c r="O100" s="1" t="str">
        <f t="shared" ref="O100" ca="1" si="269">CONCATENATE(L100,F100,M100)</f>
        <v>Eine Plastikkugel hat einen Durchmesser von 55.4 mm. Wie gross ist die Oberfläche?</v>
      </c>
      <c r="P100" t="str">
        <f t="shared" ca="1" si="267"/>
        <v>9642.05 mm²</v>
      </c>
      <c r="Q100">
        <f t="shared" ca="1" si="178"/>
        <v>11861</v>
      </c>
    </row>
    <row r="101" spans="2:17" x14ac:dyDescent="0.25">
      <c r="B101" t="str">
        <f t="shared" ca="1" si="170"/>
        <v>Eine Kugel hat einen Durchmesser von 58.6 mm. Wie gross ist das Volumen?</v>
      </c>
      <c r="C101" t="str">
        <f t="shared" ca="1" si="171"/>
        <v>105363.81 mm³</v>
      </c>
      <c r="E101">
        <f t="shared" ca="1" si="172"/>
        <v>70.2</v>
      </c>
      <c r="F101">
        <f t="shared" ca="1" si="173"/>
        <v>140.4</v>
      </c>
      <c r="G101">
        <f t="shared" ca="1" si="131"/>
        <v>1449105.302791846</v>
      </c>
      <c r="H101">
        <f t="shared" ca="1" si="132"/>
        <v>61927.577042386576</v>
      </c>
      <c r="I101" t="str">
        <f t="shared" ca="1" si="174"/>
        <v xml:space="preserve"> cm</v>
      </c>
      <c r="J101" t="str">
        <f t="shared" ca="1" si="175"/>
        <v xml:space="preserve"> cm²</v>
      </c>
      <c r="K101" t="str">
        <f t="shared" ca="1" si="258"/>
        <v xml:space="preserve"> cm³</v>
      </c>
      <c r="L101" t="str">
        <f t="shared" ref="L101" ca="1" si="270">CONCATENATE(CHOOSE(RANDBETWEEN(1,9),$S$1,$S$2,$S$3,$S$4,$S$5,$S$6,$S$7,$S$8,$S$9),"hat ein Volumen von ")</f>
        <v xml:space="preserve">Eine Glaskugel hat ein Volumen von </v>
      </c>
      <c r="M101" t="s">
        <v>22</v>
      </c>
      <c r="O101" s="1" t="str">
        <f t="shared" ref="O101" ca="1" si="271">CONCATENATE(L101,TRUNC(G101,3),K101,M101)</f>
        <v>Eine Glaskugel hat ein Volumen von 1449105.302 cm³. Wie gross ist der Radius?</v>
      </c>
      <c r="P101" t="str">
        <f t="shared" ref="P101:P102" ca="1" si="272">CONCATENATE(E101,I101)</f>
        <v>70.2 cm</v>
      </c>
      <c r="Q101">
        <f t="shared" ca="1" si="178"/>
        <v>19924</v>
      </c>
    </row>
    <row r="102" spans="2:17" x14ac:dyDescent="0.25">
      <c r="B102" t="str">
        <f t="shared" ca="1" si="170"/>
        <v>Eine Kugel hat ein Volumen von 555647.209 mm³. Wie gross ist der Radius?</v>
      </c>
      <c r="C102" t="str">
        <f t="shared" ca="1" si="171"/>
        <v>51 mm</v>
      </c>
      <c r="E102">
        <f t="shared" ca="1" si="172"/>
        <v>53</v>
      </c>
      <c r="F102">
        <f t="shared" ca="1" si="173"/>
        <v>106</v>
      </c>
      <c r="G102">
        <f t="shared" ca="1" si="131"/>
        <v>623614.51931798353</v>
      </c>
      <c r="H102">
        <f t="shared" ca="1" si="132"/>
        <v>35298.935055734917</v>
      </c>
      <c r="I102" t="str">
        <f t="shared" ca="1" si="174"/>
        <v xml:space="preserve"> mm</v>
      </c>
      <c r="J102" t="str">
        <f t="shared" ca="1" si="175"/>
        <v xml:space="preserve"> mm²</v>
      </c>
      <c r="K102" t="str">
        <f t="shared" ca="1" si="258"/>
        <v xml:space="preserve"> mm³</v>
      </c>
      <c r="L102" t="str">
        <f t="shared" ref="L102" ca="1" si="273">CONCATENATE(CHOOSE(RANDBETWEEN(1,9),$S$1,$S$2,$S$3,$S$4,$S$5,$S$6,$S$7,$S$8,$S$9),"hat eine Oberfläche von ")</f>
        <v xml:space="preserve">Eine Kugel hat eine Oberfläche von </v>
      </c>
      <c r="M102" t="s">
        <v>22</v>
      </c>
      <c r="O102" s="1" t="str">
        <f t="shared" ref="O102" ca="1" si="274">CONCATENATE(L102,TRUNC(H102,2),J102,M102)</f>
        <v>Eine Kugel hat eine Oberfläche von 35298.93 mm². Wie gross ist der Radius?</v>
      </c>
      <c r="P102" t="str">
        <f t="shared" ca="1" si="272"/>
        <v>53 mm</v>
      </c>
      <c r="Q102">
        <f t="shared" ca="1" si="178"/>
        <v>1236</v>
      </c>
    </row>
    <row r="103" spans="2:17" x14ac:dyDescent="0.25">
      <c r="B103" t="str">
        <f t="shared" ca="1" si="170"/>
        <v>Ein Ball hat eine Oberfläche von 5754.89 m². Wie gross ist der Durchmesser?</v>
      </c>
      <c r="C103" t="str">
        <f t="shared" ca="1" si="171"/>
        <v>42.8 m</v>
      </c>
      <c r="E103">
        <f t="shared" ca="1" si="172"/>
        <v>84</v>
      </c>
      <c r="F103">
        <f t="shared" ca="1" si="173"/>
        <v>168</v>
      </c>
      <c r="G103">
        <f t="shared" ca="1" si="131"/>
        <v>2482712.7095377129</v>
      </c>
      <c r="H103">
        <f t="shared" ca="1" si="132"/>
        <v>88668.311054918318</v>
      </c>
      <c r="I103" t="str">
        <f t="shared" ca="1" si="174"/>
        <v xml:space="preserve"> m</v>
      </c>
      <c r="J103" t="str">
        <f t="shared" ca="1" si="175"/>
        <v xml:space="preserve"> m²</v>
      </c>
      <c r="K103" t="str">
        <f t="shared" ca="1" si="258"/>
        <v xml:space="preserve"> m³</v>
      </c>
      <c r="L103" t="str">
        <f t="shared" ref="L103" ca="1" si="275">CONCATENATE(CHOOSE(RANDBETWEEN(1,7),$S$1,$S$2,$S$3,$S$4,$S$5,$S$6,$S$7),"hat ein Volumen von ")</f>
        <v xml:space="preserve">Eine kugelförmige Figur hat ein Volumen von </v>
      </c>
      <c r="M103" t="s">
        <v>23</v>
      </c>
      <c r="O103" s="1" t="str">
        <f t="shared" ref="O103" ca="1" si="276">CONCATENATE(L103,TRUNC(G103,3),K103,M103)</f>
        <v>Eine kugelförmige Figur hat ein Volumen von 2482712.709 m³. Wie gross ist der Durchmesser?</v>
      </c>
      <c r="P103" t="str">
        <f t="shared" ref="P103:P104" ca="1" si="277">CONCATENATE(F103,I103)</f>
        <v>168 m</v>
      </c>
      <c r="Q103">
        <f t="shared" ca="1" si="178"/>
        <v>7938</v>
      </c>
    </row>
    <row r="104" spans="2:17" x14ac:dyDescent="0.25">
      <c r="B104" t="str">
        <f t="shared" ca="1" si="170"/>
        <v>Eine Steinkugel hat ein Volumen von 2259237.166 m³. Wie gross ist der Durchmesser?</v>
      </c>
      <c r="C104" t="str">
        <f t="shared" ca="1" si="171"/>
        <v>162.8 m</v>
      </c>
      <c r="E104">
        <f t="shared" ca="1" si="172"/>
        <v>42</v>
      </c>
      <c r="F104">
        <f t="shared" ca="1" si="173"/>
        <v>84</v>
      </c>
      <c r="G104">
        <f t="shared" ca="1" si="131"/>
        <v>310339.08869221411</v>
      </c>
      <c r="H104">
        <f t="shared" ca="1" si="132"/>
        <v>22167.07776372958</v>
      </c>
      <c r="I104" t="str">
        <f t="shared" ca="1" si="174"/>
        <v xml:space="preserve"> dm</v>
      </c>
      <c r="J104" t="str">
        <f t="shared" ca="1" si="175"/>
        <v xml:space="preserve"> dm²</v>
      </c>
      <c r="K104" t="str">
        <f t="shared" ca="1" si="258"/>
        <v xml:space="preserve"> dm³</v>
      </c>
      <c r="L104" t="str">
        <f t="shared" ref="L104" ca="1" si="278">CONCATENATE(CHOOSE(RANDBETWEEN(1,9),$S$1,$S$2,$S$3,$S$4,$S$5,$S$6,$S$7,$S$8,$S$9),"hat eine Oberfläche von ")</f>
        <v xml:space="preserve">Ein Ball hat eine Oberfläche von </v>
      </c>
      <c r="M104" t="s">
        <v>23</v>
      </c>
      <c r="O104" s="1" t="str">
        <f t="shared" ref="O104" ca="1" si="279">CONCATENATE(L104,TRUNC(H104,2),J104,M104)</f>
        <v>Ein Ball hat eine Oberfläche von 22167.07 dm². Wie gross ist der Durchmesser?</v>
      </c>
      <c r="P104" t="str">
        <f t="shared" ca="1" si="277"/>
        <v>84 dm</v>
      </c>
      <c r="Q104">
        <f t="shared" ca="1" si="178"/>
        <v>3766</v>
      </c>
    </row>
    <row r="105" spans="2:17" x14ac:dyDescent="0.25">
      <c r="B105" t="str">
        <f t="shared" ca="1" si="170"/>
        <v>Eine Glaskugel hat einen Radius von 9.5 mm. Wie gross ist das Volumen?</v>
      </c>
      <c r="C105" t="str">
        <f t="shared" ca="1" si="171"/>
        <v>3591.364 mm³</v>
      </c>
      <c r="E105">
        <f t="shared" ca="1" si="172"/>
        <v>3.5</v>
      </c>
      <c r="F105">
        <f t="shared" ca="1" si="173"/>
        <v>7</v>
      </c>
      <c r="G105">
        <f t="shared" ca="1" si="131"/>
        <v>179.59438003021651</v>
      </c>
      <c r="H105">
        <f t="shared" ca="1" si="132"/>
        <v>153.93804002589985</v>
      </c>
      <c r="I105" t="str">
        <f t="shared" ca="1" si="174"/>
        <v xml:space="preserve"> mm</v>
      </c>
      <c r="J105" t="str">
        <f t="shared" ca="1" si="175"/>
        <v xml:space="preserve"> mm²</v>
      </c>
      <c r="K105" t="str">
        <f t="shared" ca="1" si="258"/>
        <v xml:space="preserve"> mm³</v>
      </c>
      <c r="L105" t="str">
        <f t="shared" ref="L105" ca="1" si="280">CONCATENATE(CHOOSE(RANDBETWEEN(1,9),$S$1,$S$2,$S$3,$S$4,$S$5,$S$6,$S$7,$S$8,$S$9),"hat einen Radius von ")</f>
        <v xml:space="preserve">Eine Glaskugel hat einen Radius von </v>
      </c>
      <c r="M105" t="str">
        <f t="shared" ref="M105:M106" ca="1" si="281">CONCATENATE(I105,". Wie gross ist das Volumen?")</f>
        <v xml:space="preserve"> mm. Wie gross ist das Volumen?</v>
      </c>
      <c r="O105" s="1" t="str">
        <f t="shared" ref="O105" ca="1" si="282">CONCATENATE(L105,E105,M105)</f>
        <v>Eine Glaskugel hat einen Radius von 3.5 mm. Wie gross ist das Volumen?</v>
      </c>
      <c r="P105" t="str">
        <f t="shared" ref="P105:P106" ca="1" si="283">CONCATENATE(TRUNC(G105,3),K105)</f>
        <v>179.594 mm³</v>
      </c>
      <c r="Q105">
        <f t="shared" ca="1" si="178"/>
        <v>9859</v>
      </c>
    </row>
    <row r="106" spans="2:17" x14ac:dyDescent="0.25">
      <c r="B106" t="str">
        <f t="shared" ca="1" si="170"/>
        <v>Eine Glaskugel hat ein Volumen von 1656444.117 dm³. Wie gross ist der Durchmesser?</v>
      </c>
      <c r="C106" t="str">
        <f t="shared" ca="1" si="171"/>
        <v>146.8 dm</v>
      </c>
      <c r="E106">
        <f t="shared" ca="1" si="172"/>
        <v>73.3</v>
      </c>
      <c r="F106">
        <f t="shared" ca="1" si="173"/>
        <v>146.6</v>
      </c>
      <c r="G106">
        <f t="shared" ca="1" si="131"/>
        <v>1649683.1299488349</v>
      </c>
      <c r="H106">
        <f t="shared" ca="1" si="132"/>
        <v>67517.727010184244</v>
      </c>
      <c r="I106" t="str">
        <f t="shared" ca="1" si="174"/>
        <v xml:space="preserve"> m</v>
      </c>
      <c r="J106" t="str">
        <f t="shared" ca="1" si="175"/>
        <v xml:space="preserve"> m²</v>
      </c>
      <c r="K106" t="str">
        <f t="shared" ca="1" si="258"/>
        <v xml:space="preserve"> m³</v>
      </c>
      <c r="L106" t="str">
        <f t="shared" ref="L106" ca="1" si="284">CONCATENATE(CHOOSE(RANDBETWEEN(1,9),$S$1,$S$2,$S$3,$S$4,$S$5,$S$6,$S$7,$S$8,$S$9),"hat einen Durchmesser von ")</f>
        <v xml:space="preserve">Eine Stahlkugel hat einen Durchmesser von </v>
      </c>
      <c r="M106" t="str">
        <f t="shared" ca="1" si="281"/>
        <v xml:space="preserve"> m. Wie gross ist das Volumen?</v>
      </c>
      <c r="O106" s="1" t="str">
        <f t="shared" ref="O106" ca="1" si="285">CONCATENATE(L106,F106,M106)</f>
        <v>Eine Stahlkugel hat einen Durchmesser von 146.6 m. Wie gross ist das Volumen?</v>
      </c>
      <c r="P106" t="str">
        <f t="shared" ca="1" si="283"/>
        <v>1649683.129 m³</v>
      </c>
      <c r="Q106">
        <f t="shared" ca="1" si="178"/>
        <v>17835</v>
      </c>
    </row>
    <row r="107" spans="2:17" x14ac:dyDescent="0.25">
      <c r="B107" t="str">
        <f t="shared" ca="1" si="170"/>
        <v>Eine Steinkugel hat einen Radius von 37.2 dm. Wie gross ist die Oberfläche?</v>
      </c>
      <c r="C107" t="str">
        <f t="shared" ca="1" si="171"/>
        <v>17389.84 dm²</v>
      </c>
      <c r="E107">
        <f t="shared" ca="1" si="172"/>
        <v>85.7</v>
      </c>
      <c r="F107">
        <f t="shared" ca="1" si="173"/>
        <v>171.4</v>
      </c>
      <c r="G107">
        <f t="shared" ca="1" si="131"/>
        <v>2636520.0299876924</v>
      </c>
      <c r="H107">
        <f t="shared" ca="1" si="132"/>
        <v>92293.583313454801</v>
      </c>
      <c r="I107" t="str">
        <f t="shared" ca="1" si="174"/>
        <v xml:space="preserve"> cm</v>
      </c>
      <c r="J107" t="str">
        <f t="shared" ca="1" si="175"/>
        <v xml:space="preserve"> cm²</v>
      </c>
      <c r="K107" t="str">
        <f t="shared" ca="1" si="258"/>
        <v xml:space="preserve"> cm³</v>
      </c>
      <c r="L107" t="str">
        <f t="shared" ref="L107" ca="1" si="286">CONCATENATE(CHOOSE(RANDBETWEEN(1,9),$S$1,$S$2,$S$3,$S$4,$S$5,$S$6,$S$7,$S$8,$S$9),"hat einen Radius von ")</f>
        <v xml:space="preserve">Eine Glasmurmel hat einen Radius von </v>
      </c>
      <c r="M107" t="str">
        <f t="shared" ref="M107:M108" ca="1" si="287">CONCATENATE(I107,". Wie gross ist die Oberfläche?")</f>
        <v xml:space="preserve"> cm. Wie gross ist die Oberfläche?</v>
      </c>
      <c r="O107" s="1" t="str">
        <f t="shared" ca="1" si="181"/>
        <v>Eine Glasmurmel hat einen Radius von 85.7 cm. Wie gross ist die Oberfläche?</v>
      </c>
      <c r="P107" t="str">
        <f t="shared" ref="P107:P108" ca="1" si="288">CONCATENATE(TRUNC(H107,2),J107)</f>
        <v>92293.58 cm²</v>
      </c>
      <c r="Q107">
        <f t="shared" ca="1" si="178"/>
        <v>16140</v>
      </c>
    </row>
    <row r="108" spans="2:17" x14ac:dyDescent="0.25">
      <c r="B108" t="str">
        <f t="shared" ca="1" si="170"/>
        <v>Eine Kugel hat eine Oberfläche von 995.38 dm². Wie gross ist der Durchmesser?</v>
      </c>
      <c r="C108" t="str">
        <f t="shared" ca="1" si="171"/>
        <v>17.8 dm</v>
      </c>
      <c r="E108">
        <f t="shared" ca="1" si="172"/>
        <v>12</v>
      </c>
      <c r="F108">
        <f t="shared" ca="1" si="173"/>
        <v>24</v>
      </c>
      <c r="G108">
        <f t="shared" ca="1" si="131"/>
        <v>7238.2294738708833</v>
      </c>
      <c r="H108">
        <f t="shared" ca="1" si="132"/>
        <v>1809.5573684677208</v>
      </c>
      <c r="I108" t="str">
        <f t="shared" ca="1" si="174"/>
        <v xml:space="preserve"> mm</v>
      </c>
      <c r="J108" t="str">
        <f t="shared" ca="1" si="175"/>
        <v xml:space="preserve"> mm²</v>
      </c>
      <c r="K108" t="str">
        <f t="shared" ca="1" si="258"/>
        <v xml:space="preserve"> mm³</v>
      </c>
      <c r="L108" t="str">
        <f t="shared" ref="L108" ca="1" si="289">CONCATENATE(CHOOSE(RANDBETWEEN(1,9),$S$1,$S$2,$S$3,$S$4,$S$5,$S$6,$S$7,$S$8,$S$9),"hat einen Durchmesser von ")</f>
        <v xml:space="preserve">Eine Plastikkugel hat einen Durchmesser von </v>
      </c>
      <c r="M108" t="str">
        <f t="shared" ca="1" si="287"/>
        <v xml:space="preserve"> mm. Wie gross ist die Oberfläche?</v>
      </c>
      <c r="O108" s="1" t="str">
        <f t="shared" ref="O108" ca="1" si="290">CONCATENATE(L108,F108,M108)</f>
        <v>Eine Plastikkugel hat einen Durchmesser von 24 mm. Wie gross ist die Oberfläche?</v>
      </c>
      <c r="P108" t="str">
        <f t="shared" ca="1" si="288"/>
        <v>1809.55 mm²</v>
      </c>
      <c r="Q108">
        <f t="shared" ca="1" si="178"/>
        <v>1357</v>
      </c>
    </row>
    <row r="109" spans="2:17" x14ac:dyDescent="0.25">
      <c r="B109" t="str">
        <f t="shared" ca="1" si="170"/>
        <v>Eine Kugel hat ein Volumen von 228037.483 mm³. Wie gross ist der Radius?</v>
      </c>
      <c r="C109" t="str">
        <f t="shared" ca="1" si="171"/>
        <v>37.9 mm</v>
      </c>
      <c r="E109">
        <f t="shared" ca="1" si="172"/>
        <v>87.3</v>
      </c>
      <c r="F109">
        <f t="shared" ca="1" si="173"/>
        <v>174.6</v>
      </c>
      <c r="G109">
        <f t="shared" ca="1" si="131"/>
        <v>2786963.8817557232</v>
      </c>
      <c r="H109">
        <f t="shared" ca="1" si="132"/>
        <v>95771.954699509399</v>
      </c>
      <c r="I109" t="str">
        <f t="shared" ca="1" si="174"/>
        <v xml:space="preserve"> dm</v>
      </c>
      <c r="J109" t="str">
        <f t="shared" ca="1" si="175"/>
        <v xml:space="preserve"> dm²</v>
      </c>
      <c r="K109" t="str">
        <f t="shared" ca="1" si="258"/>
        <v xml:space="preserve"> dm³</v>
      </c>
      <c r="L109" t="str">
        <f t="shared" ref="L109" ca="1" si="291">CONCATENATE(CHOOSE(RANDBETWEEN(1,9),$S$1,$S$2,$S$3,$S$4,$S$5,$S$6,$S$7,$S$8,$S$9),"hat ein Volumen von ")</f>
        <v xml:space="preserve">Ein Ball hat ein Volumen von </v>
      </c>
      <c r="M109" t="s">
        <v>22</v>
      </c>
      <c r="O109" s="1" t="str">
        <f t="shared" ref="O109" ca="1" si="292">CONCATENATE(L109,TRUNC(G109,3),K109,M109)</f>
        <v>Ein Ball hat ein Volumen von 2786963.881 dm³. Wie gross ist der Radius?</v>
      </c>
      <c r="P109" t="str">
        <f t="shared" ref="P109:P110" ca="1" si="293">CONCATENATE(E109,I109)</f>
        <v>87.3 dm</v>
      </c>
      <c r="Q109">
        <f t="shared" ca="1" si="178"/>
        <v>8508</v>
      </c>
    </row>
    <row r="110" spans="2:17" x14ac:dyDescent="0.25">
      <c r="B110" t="str">
        <f t="shared" ca="1" si="170"/>
        <v>Ein Ball hat einen Durchmesser von 76.4 m. Wie gross ist das Volumen?</v>
      </c>
      <c r="C110" t="str">
        <f t="shared" ca="1" si="171"/>
        <v>233495.598 m³</v>
      </c>
      <c r="E110">
        <f t="shared" ca="1" si="172"/>
        <v>66.3</v>
      </c>
      <c r="F110">
        <f t="shared" ca="1" si="173"/>
        <v>132.6</v>
      </c>
      <c r="G110">
        <f t="shared" ca="1" si="131"/>
        <v>1220756.9191728975</v>
      </c>
      <c r="H110">
        <f t="shared" ca="1" si="132"/>
        <v>55237.869645832463</v>
      </c>
      <c r="I110" t="str">
        <f t="shared" ca="1" si="174"/>
        <v xml:space="preserve"> mm</v>
      </c>
      <c r="J110" t="str">
        <f t="shared" ca="1" si="175"/>
        <v xml:space="preserve"> mm²</v>
      </c>
      <c r="K110" t="str">
        <f t="shared" ca="1" si="258"/>
        <v xml:space="preserve"> mm³</v>
      </c>
      <c r="L110" t="str">
        <f t="shared" ref="L110" ca="1" si="294">CONCATENATE(CHOOSE(RANDBETWEEN(1,9),$S$1,$S$2,$S$3,$S$4,$S$5,$S$6,$S$7,$S$8,$S$9),"hat eine Oberfläche von ")</f>
        <v xml:space="preserve">Eine Steinkugel hat eine Oberfläche von </v>
      </c>
      <c r="M110" t="s">
        <v>22</v>
      </c>
      <c r="O110" s="1" t="str">
        <f t="shared" ref="O110" ca="1" si="295">CONCATENATE(L110,TRUNC(H110,2),J110,M110)</f>
        <v>Eine Steinkugel hat eine Oberfläche von 55237.86 mm². Wie gross ist der Radius?</v>
      </c>
      <c r="P110" t="str">
        <f t="shared" ca="1" si="293"/>
        <v>66.3 mm</v>
      </c>
      <c r="Q110">
        <f t="shared" ca="1" si="178"/>
        <v>17131</v>
      </c>
    </row>
    <row r="111" spans="2:17" x14ac:dyDescent="0.25">
      <c r="B111" t="str">
        <f t="shared" ca="1" si="170"/>
        <v>Eine kugelförmige Figur hat eine Oberfläche von 32301.73 dm². Wie gross ist der Durchmesser?</v>
      </c>
      <c r="C111" t="str">
        <f t="shared" ca="1" si="171"/>
        <v>101.4 dm</v>
      </c>
      <c r="E111">
        <f t="shared" ca="1" si="172"/>
        <v>6.2</v>
      </c>
      <c r="F111">
        <f t="shared" ca="1" si="173"/>
        <v>12.4</v>
      </c>
      <c r="G111">
        <f t="shared" ca="1" si="131"/>
        <v>998.3059919263311</v>
      </c>
      <c r="H111">
        <f t="shared" ca="1" si="132"/>
        <v>483.05128641596667</v>
      </c>
      <c r="I111" t="str">
        <f t="shared" ca="1" si="174"/>
        <v xml:space="preserve"> m</v>
      </c>
      <c r="J111" t="str">
        <f t="shared" ca="1" si="175"/>
        <v xml:space="preserve"> m²</v>
      </c>
      <c r="K111" t="str">
        <f t="shared" ca="1" si="258"/>
        <v xml:space="preserve"> m³</v>
      </c>
      <c r="L111" t="str">
        <f t="shared" ref="L111" ca="1" si="296">CONCATENATE(CHOOSE(RANDBETWEEN(1,7),$S$1,$S$2,$S$3,$S$4,$S$5,$S$6,$S$7),"hat ein Volumen von ")</f>
        <v xml:space="preserve">Eine Steinkugel hat ein Volumen von </v>
      </c>
      <c r="M111" t="s">
        <v>23</v>
      </c>
      <c r="O111" s="1" t="str">
        <f t="shared" ref="O111" ca="1" si="297">CONCATENATE(L111,TRUNC(G111,3),K111,M111)</f>
        <v>Eine Steinkugel hat ein Volumen von 998.305 m³. Wie gross ist der Durchmesser?</v>
      </c>
      <c r="P111" t="str">
        <f t="shared" ref="P111:P112" ca="1" si="298">CONCATENATE(F111,I111)</f>
        <v>12.4 m</v>
      </c>
      <c r="Q111">
        <f t="shared" ca="1" si="178"/>
        <v>3966</v>
      </c>
    </row>
    <row r="112" spans="2:17" x14ac:dyDescent="0.25">
      <c r="B112" t="str">
        <f t="shared" ca="1" si="170"/>
        <v>Eine Plastikkugel hat eine Oberfläche von 221.67 mm². Wie gross ist der Radius?</v>
      </c>
      <c r="C112" t="str">
        <f t="shared" ca="1" si="171"/>
        <v>4.2 mm</v>
      </c>
      <c r="E112">
        <f t="shared" ca="1" si="172"/>
        <v>11.5</v>
      </c>
      <c r="F112">
        <f t="shared" ca="1" si="173"/>
        <v>23</v>
      </c>
      <c r="G112">
        <f t="shared" ca="1" si="131"/>
        <v>6370.6263027045025</v>
      </c>
      <c r="H112">
        <f t="shared" ca="1" si="132"/>
        <v>1661.9025137490005</v>
      </c>
      <c r="I112" t="str">
        <f t="shared" ca="1" si="174"/>
        <v xml:space="preserve"> dm</v>
      </c>
      <c r="J112" t="str">
        <f t="shared" ca="1" si="175"/>
        <v xml:space="preserve"> dm²</v>
      </c>
      <c r="K112" t="str">
        <f t="shared" ca="1" si="258"/>
        <v xml:space="preserve"> dm³</v>
      </c>
      <c r="L112" t="str">
        <f t="shared" ref="L112" ca="1" si="299">CONCATENATE(CHOOSE(RANDBETWEEN(1,9),$S$1,$S$2,$S$3,$S$4,$S$5,$S$6,$S$7,$S$8,$S$9),"hat eine Oberfläche von ")</f>
        <v xml:space="preserve">Eine Kugel hat eine Oberfläche von </v>
      </c>
      <c r="M112" t="s">
        <v>23</v>
      </c>
      <c r="O112" s="1" t="str">
        <f t="shared" ref="O112" ca="1" si="300">CONCATENATE(L112,TRUNC(H112,2),J112,M112)</f>
        <v>Eine Kugel hat eine Oberfläche von 1661.9 dm². Wie gross ist der Durchmesser?</v>
      </c>
      <c r="P112" t="str">
        <f t="shared" ca="1" si="298"/>
        <v>23 dm</v>
      </c>
      <c r="Q112">
        <f t="shared" ca="1" si="178"/>
        <v>14863</v>
      </c>
    </row>
    <row r="113" spans="2:17" x14ac:dyDescent="0.25">
      <c r="B113" t="str">
        <f t="shared" ca="1" si="170"/>
        <v>Eine Kugel hat einen Radius von 86.2 m. Wie gross ist die Oberfläche?</v>
      </c>
      <c r="C113" t="str">
        <f t="shared" ca="1" si="171"/>
        <v>93373.66 m²</v>
      </c>
      <c r="E113">
        <f t="shared" ca="1" si="172"/>
        <v>25.3</v>
      </c>
      <c r="F113">
        <f t="shared" ca="1" si="173"/>
        <v>50.6</v>
      </c>
      <c r="G113">
        <f t="shared" ca="1" si="131"/>
        <v>67834.428871197553</v>
      </c>
      <c r="H113">
        <f t="shared" ca="1" si="132"/>
        <v>8043.6081665451629</v>
      </c>
      <c r="I113" t="str">
        <f t="shared" ca="1" si="174"/>
        <v xml:space="preserve"> mm</v>
      </c>
      <c r="J113" t="str">
        <f t="shared" ca="1" si="175"/>
        <v xml:space="preserve"> mm²</v>
      </c>
      <c r="K113" t="str">
        <f t="shared" ca="1" si="258"/>
        <v xml:space="preserve"> mm³</v>
      </c>
      <c r="L113" t="str">
        <f t="shared" ref="L113" ca="1" si="301">CONCATENATE(CHOOSE(RANDBETWEEN(1,9),$S$1,$S$2,$S$3,$S$4,$S$5,$S$6,$S$7,$S$8,$S$9),"hat einen Radius von ")</f>
        <v xml:space="preserve">Eine Steinkugel hat einen Radius von </v>
      </c>
      <c r="M113" t="str">
        <f t="shared" ref="M113:M114" ca="1" si="302">CONCATENATE(I113,". Wie gross ist das Volumen?")</f>
        <v xml:space="preserve"> mm. Wie gross ist das Volumen?</v>
      </c>
      <c r="O113" s="1" t="str">
        <f t="shared" ref="O113" ca="1" si="303">CONCATENATE(L113,E113,M113)</f>
        <v>Eine Steinkugel hat einen Radius von 25.3 mm. Wie gross ist das Volumen?</v>
      </c>
      <c r="P113" t="str">
        <f t="shared" ref="P113:P114" ca="1" si="304">CONCATENATE(TRUNC(G113,3),K113)</f>
        <v>67834.428 mm³</v>
      </c>
      <c r="Q113">
        <f t="shared" ca="1" si="178"/>
        <v>19173</v>
      </c>
    </row>
    <row r="114" spans="2:17" x14ac:dyDescent="0.25">
      <c r="B114" t="str">
        <f t="shared" ca="1" si="170"/>
        <v>Eine Kugel hat eine Oberfläche von 1661.9 dm². Wie gross ist der Durchmesser?</v>
      </c>
      <c r="C114" t="str">
        <f t="shared" ca="1" si="171"/>
        <v>23 dm</v>
      </c>
      <c r="E114">
        <f t="shared" ca="1" si="172"/>
        <v>14.6</v>
      </c>
      <c r="F114">
        <f t="shared" ca="1" si="173"/>
        <v>29.2</v>
      </c>
      <c r="G114">
        <f t="shared" ca="1" si="131"/>
        <v>13036.084792763098</v>
      </c>
      <c r="H114">
        <f t="shared" ca="1" si="132"/>
        <v>2678.6475601568013</v>
      </c>
      <c r="I114" t="str">
        <f t="shared" ca="1" si="174"/>
        <v xml:space="preserve"> cm</v>
      </c>
      <c r="J114" t="str">
        <f t="shared" ca="1" si="175"/>
        <v xml:space="preserve"> cm²</v>
      </c>
      <c r="K114" t="str">
        <f t="shared" ca="1" si="258"/>
        <v xml:space="preserve"> cm³</v>
      </c>
      <c r="L114" t="str">
        <f t="shared" ref="L114" ca="1" si="305">CONCATENATE(CHOOSE(RANDBETWEEN(1,9),$S$1,$S$2,$S$3,$S$4,$S$5,$S$6,$S$7,$S$8,$S$9),"hat einen Durchmesser von ")</f>
        <v xml:space="preserve">Eine Steinkugel hat einen Durchmesser von </v>
      </c>
      <c r="M114" t="str">
        <f t="shared" ca="1" si="302"/>
        <v xml:space="preserve"> cm. Wie gross ist das Volumen?</v>
      </c>
      <c r="O114" s="1" t="str">
        <f t="shared" ref="O114" ca="1" si="306">CONCATENATE(L114,F114,M114)</f>
        <v>Eine Steinkugel hat einen Durchmesser von 29.2 cm. Wie gross ist das Volumen?</v>
      </c>
      <c r="P114" t="str">
        <f t="shared" ca="1" si="304"/>
        <v>13036.084 cm³</v>
      </c>
      <c r="Q114">
        <f t="shared" ca="1" si="178"/>
        <v>128</v>
      </c>
    </row>
    <row r="115" spans="2:17" x14ac:dyDescent="0.25">
      <c r="B115" t="str">
        <f t="shared" ca="1" si="170"/>
        <v>Eine Kugel hat einen Durchmesser von 113.8 dm. Wie gross ist das Volumen?</v>
      </c>
      <c r="C115" t="str">
        <f t="shared" ca="1" si="171"/>
        <v>771658.969 dm³</v>
      </c>
      <c r="E115">
        <f t="shared" ca="1" si="172"/>
        <v>88.7</v>
      </c>
      <c r="F115">
        <f t="shared" ca="1" si="173"/>
        <v>177.4</v>
      </c>
      <c r="G115">
        <f t="shared" ca="1" si="131"/>
        <v>2923206.3189184419</v>
      </c>
      <c r="H115">
        <f t="shared" ca="1" si="132"/>
        <v>98868.308418887522</v>
      </c>
      <c r="I115" t="str">
        <f t="shared" ca="1" si="174"/>
        <v xml:space="preserve"> m</v>
      </c>
      <c r="J115" t="str">
        <f t="shared" ca="1" si="175"/>
        <v xml:space="preserve"> m²</v>
      </c>
      <c r="K115" t="str">
        <f t="shared" ca="1" si="258"/>
        <v xml:space="preserve"> m³</v>
      </c>
      <c r="L115" t="str">
        <f t="shared" ref="L115" ca="1" si="307">CONCATENATE(CHOOSE(RANDBETWEEN(1,9),$S$1,$S$2,$S$3,$S$4,$S$5,$S$6,$S$7,$S$8,$S$9),"hat einen Radius von ")</f>
        <v xml:space="preserve">Eine Steinkugel hat einen Radius von </v>
      </c>
      <c r="M115" t="str">
        <f t="shared" ref="M115:M116" ca="1" si="308">CONCATENATE(I115,". Wie gross ist die Oberfläche?")</f>
        <v xml:space="preserve"> m. Wie gross ist die Oberfläche?</v>
      </c>
      <c r="O115" s="1" t="str">
        <f t="shared" ca="1" si="181"/>
        <v>Eine Steinkugel hat einen Radius von 88.7 m. Wie gross ist die Oberfläche?</v>
      </c>
      <c r="P115" t="str">
        <f t="shared" ref="P115:P116" ca="1" si="309">CONCATENATE(TRUNC(H115,2),J115)</f>
        <v>98868.3 m²</v>
      </c>
      <c r="Q115">
        <f t="shared" ca="1" si="178"/>
        <v>5324</v>
      </c>
    </row>
    <row r="116" spans="2:17" x14ac:dyDescent="0.25">
      <c r="B116" t="str">
        <f t="shared" ca="1" si="170"/>
        <v>Eine kugelförmige Figur hat ein Volumen von 32024.863 cm³. Wie gross ist der Durchmesser?</v>
      </c>
      <c r="C116" t="str">
        <f t="shared" ca="1" si="171"/>
        <v>39.4 cm</v>
      </c>
      <c r="E116">
        <f t="shared" ca="1" si="172"/>
        <v>56.3</v>
      </c>
      <c r="F116">
        <f t="shared" ca="1" si="173"/>
        <v>112.6</v>
      </c>
      <c r="G116">
        <f t="shared" ref="G116:G179" ca="1" si="310">E116^3*PI()*4/3</f>
        <v>747504.46968298766</v>
      </c>
      <c r="H116">
        <f t="shared" ref="H116:H179" ca="1" si="311">E116*E116*4*PI()</f>
        <v>39831.49927262812</v>
      </c>
      <c r="I116" t="str">
        <f t="shared" ca="1" si="174"/>
        <v xml:space="preserve"> dm</v>
      </c>
      <c r="J116" t="str">
        <f t="shared" ca="1" si="175"/>
        <v xml:space="preserve"> dm²</v>
      </c>
      <c r="K116" t="str">
        <f t="shared" ca="1" si="258"/>
        <v xml:space="preserve"> dm³</v>
      </c>
      <c r="L116" t="str">
        <f t="shared" ref="L116" ca="1" si="312">CONCATENATE(CHOOSE(RANDBETWEEN(1,9),$S$1,$S$2,$S$3,$S$4,$S$5,$S$6,$S$7,$S$8,$S$9),"hat einen Durchmesser von ")</f>
        <v xml:space="preserve">Eine kugelförmige Figur hat einen Durchmesser von </v>
      </c>
      <c r="M116" t="str">
        <f t="shared" ca="1" si="308"/>
        <v xml:space="preserve"> dm. Wie gross ist die Oberfläche?</v>
      </c>
      <c r="O116" s="1" t="str">
        <f t="shared" ref="O116" ca="1" si="313">CONCATENATE(L116,F116,M116)</f>
        <v>Eine kugelförmige Figur hat einen Durchmesser von 112.6 dm. Wie gross ist die Oberfläche?</v>
      </c>
      <c r="P116" t="str">
        <f t="shared" ca="1" si="309"/>
        <v>39831.49 dm²</v>
      </c>
      <c r="Q116">
        <f t="shared" ca="1" si="178"/>
        <v>9221</v>
      </c>
    </row>
    <row r="117" spans="2:17" x14ac:dyDescent="0.25">
      <c r="B117" t="str">
        <f t="shared" ca="1" si="170"/>
        <v>Eine Plastikkugel hat ein Volumen von 2992961.743 cm³. Wie gross ist der Durchmesser?</v>
      </c>
      <c r="C117" t="str">
        <f t="shared" ca="1" si="171"/>
        <v>178.8 cm</v>
      </c>
      <c r="E117">
        <f t="shared" ca="1" si="172"/>
        <v>17.3</v>
      </c>
      <c r="F117">
        <f t="shared" ca="1" si="173"/>
        <v>34.6</v>
      </c>
      <c r="G117">
        <f t="shared" ca="1" si="310"/>
        <v>21688.37025275598</v>
      </c>
      <c r="H117">
        <f t="shared" ca="1" si="311"/>
        <v>3760.9890611715568</v>
      </c>
      <c r="I117" t="str">
        <f t="shared" ca="1" si="174"/>
        <v xml:space="preserve"> dm</v>
      </c>
      <c r="J117" t="str">
        <f t="shared" ca="1" si="175"/>
        <v xml:space="preserve"> dm²</v>
      </c>
      <c r="K117" t="str">
        <f t="shared" ca="1" si="258"/>
        <v xml:space="preserve"> dm³</v>
      </c>
      <c r="L117" t="str">
        <f t="shared" ref="L117" ca="1" si="314">CONCATENATE(CHOOSE(RANDBETWEEN(1,9),$S$1,$S$2,$S$3,$S$4,$S$5,$S$6,$S$7,$S$8,$S$9),"hat ein Volumen von ")</f>
        <v xml:space="preserve">Eine Plastikkugel hat ein Volumen von </v>
      </c>
      <c r="M117" t="s">
        <v>22</v>
      </c>
      <c r="O117" s="1" t="str">
        <f t="shared" ref="O117" ca="1" si="315">CONCATENATE(L117,TRUNC(G117,3),K117,M117)</f>
        <v>Eine Plastikkugel hat ein Volumen von 21688.37 dm³. Wie gross ist der Radius?</v>
      </c>
      <c r="P117" t="str">
        <f t="shared" ref="P117:P118" ca="1" si="316">CONCATENATE(E117,I117)</f>
        <v>17.3 dm</v>
      </c>
      <c r="Q117">
        <f t="shared" ca="1" si="178"/>
        <v>610</v>
      </c>
    </row>
    <row r="118" spans="2:17" x14ac:dyDescent="0.25">
      <c r="B118" t="str">
        <f t="shared" ca="1" si="170"/>
        <v>Eine Stahlkugel hat ein Volumen von 16521.895 cm³. Wie gross ist der Durchmesser?</v>
      </c>
      <c r="C118" t="str">
        <f t="shared" ca="1" si="171"/>
        <v>31.6 cm</v>
      </c>
      <c r="E118">
        <f t="shared" ca="1" si="172"/>
        <v>2.2000000000000002</v>
      </c>
      <c r="F118">
        <f t="shared" ca="1" si="173"/>
        <v>4.4000000000000004</v>
      </c>
      <c r="G118">
        <f t="shared" ca="1" si="310"/>
        <v>44.602238100565501</v>
      </c>
      <c r="H118">
        <f t="shared" ca="1" si="311"/>
        <v>60.821233773498406</v>
      </c>
      <c r="I118" t="str">
        <f t="shared" ca="1" si="174"/>
        <v xml:space="preserve"> mm</v>
      </c>
      <c r="J118" t="str">
        <f t="shared" ca="1" si="175"/>
        <v xml:space="preserve"> mm²</v>
      </c>
      <c r="K118" t="str">
        <f t="shared" ca="1" si="258"/>
        <v xml:space="preserve"> mm³</v>
      </c>
      <c r="L118" t="str">
        <f t="shared" ref="L118" ca="1" si="317">CONCATENATE(CHOOSE(RANDBETWEEN(1,9),$S$1,$S$2,$S$3,$S$4,$S$5,$S$6,$S$7,$S$8,$S$9),"hat eine Oberfläche von ")</f>
        <v xml:space="preserve">Ein Ball hat eine Oberfläche von </v>
      </c>
      <c r="M118" t="s">
        <v>22</v>
      </c>
      <c r="O118" s="1" t="str">
        <f t="shared" ref="O118" ca="1" si="318">CONCATENATE(L118,TRUNC(H118,2),J118,M118)</f>
        <v>Ein Ball hat eine Oberfläche von 60.82 mm². Wie gross ist der Radius?</v>
      </c>
      <c r="P118" t="str">
        <f t="shared" ca="1" si="316"/>
        <v>2.2 mm</v>
      </c>
      <c r="Q118">
        <f t="shared" ca="1" si="178"/>
        <v>7822</v>
      </c>
    </row>
    <row r="119" spans="2:17" x14ac:dyDescent="0.25">
      <c r="B119" t="str">
        <f t="shared" ca="1" si="170"/>
        <v>Eine Steinkugel hat einen Durchmesser von 50 dm. Wie gross ist die Oberfläche?</v>
      </c>
      <c r="C119" t="str">
        <f t="shared" ca="1" si="171"/>
        <v>7853.98 dm²</v>
      </c>
      <c r="E119">
        <f t="shared" ca="1" si="172"/>
        <v>3.8</v>
      </c>
      <c r="F119">
        <f t="shared" ca="1" si="173"/>
        <v>7.6</v>
      </c>
      <c r="G119">
        <f t="shared" ca="1" si="310"/>
        <v>229.84729611703881</v>
      </c>
      <c r="H119">
        <f t="shared" ca="1" si="311"/>
        <v>181.45839167134645</v>
      </c>
      <c r="I119" t="str">
        <f t="shared" ca="1" si="174"/>
        <v xml:space="preserve"> cm</v>
      </c>
      <c r="J119" t="str">
        <f t="shared" ca="1" si="175"/>
        <v xml:space="preserve"> cm²</v>
      </c>
      <c r="K119" t="str">
        <f t="shared" ca="1" si="258"/>
        <v xml:space="preserve"> cm³</v>
      </c>
      <c r="L119" t="str">
        <f t="shared" ref="L119" ca="1" si="319">CONCATENATE(CHOOSE(RANDBETWEEN(1,7),$S$1,$S$2,$S$3,$S$4,$S$5,$S$6,$S$7),"hat ein Volumen von ")</f>
        <v xml:space="preserve">Eine Plastikkugel hat ein Volumen von </v>
      </c>
      <c r="M119" t="s">
        <v>23</v>
      </c>
      <c r="O119" s="1" t="str">
        <f t="shared" ref="O119" ca="1" si="320">CONCATENATE(L119,TRUNC(G119,3),K119,M119)</f>
        <v>Eine Plastikkugel hat ein Volumen von 229.847 cm³. Wie gross ist der Durchmesser?</v>
      </c>
      <c r="P119" t="str">
        <f t="shared" ref="P119:P120" ca="1" si="321">CONCATENATE(F119,I119)</f>
        <v>7.6 cm</v>
      </c>
      <c r="Q119">
        <f t="shared" ca="1" si="178"/>
        <v>12374</v>
      </c>
    </row>
    <row r="120" spans="2:17" x14ac:dyDescent="0.25">
      <c r="B120" t="str">
        <f t="shared" ca="1" si="170"/>
        <v>Eine Kugel hat ein Volumen von 4849.048 mm³. Wie gross ist der Radius?</v>
      </c>
      <c r="C120" t="str">
        <f t="shared" ca="1" si="171"/>
        <v>10.5 mm</v>
      </c>
      <c r="E120">
        <f t="shared" ca="1" si="172"/>
        <v>18.2</v>
      </c>
      <c r="F120">
        <f t="shared" ca="1" si="173"/>
        <v>36.4</v>
      </c>
      <c r="G120">
        <f t="shared" ca="1" si="310"/>
        <v>25252.406587288682</v>
      </c>
      <c r="H120">
        <f t="shared" ca="1" si="311"/>
        <v>4162.484602300332</v>
      </c>
      <c r="I120" t="str">
        <f t="shared" ca="1" si="174"/>
        <v xml:space="preserve"> dm</v>
      </c>
      <c r="J120" t="str">
        <f t="shared" ca="1" si="175"/>
        <v xml:space="preserve"> dm²</v>
      </c>
      <c r="K120" t="str">
        <f t="shared" ca="1" si="258"/>
        <v xml:space="preserve"> dm³</v>
      </c>
      <c r="L120" t="str">
        <f t="shared" ref="L120" ca="1" si="322">CONCATENATE(CHOOSE(RANDBETWEEN(1,9),$S$1,$S$2,$S$3,$S$4,$S$5,$S$6,$S$7,$S$8,$S$9),"hat eine Oberfläche von ")</f>
        <v xml:space="preserve">Eine Holzkugel hat eine Oberfläche von </v>
      </c>
      <c r="M120" t="s">
        <v>23</v>
      </c>
      <c r="O120" s="1" t="str">
        <f t="shared" ref="O120" ca="1" si="323">CONCATENATE(L120,TRUNC(H120,2),J120,M120)</f>
        <v>Eine Holzkugel hat eine Oberfläche von 4162.48 dm². Wie gross ist der Durchmesser?</v>
      </c>
      <c r="P120" t="str">
        <f t="shared" ca="1" si="321"/>
        <v>36.4 dm</v>
      </c>
      <c r="Q120">
        <f t="shared" ca="1" si="178"/>
        <v>19263</v>
      </c>
    </row>
    <row r="121" spans="2:17" x14ac:dyDescent="0.25">
      <c r="B121" t="str">
        <f t="shared" ca="1" si="170"/>
        <v>Eine Glasmurmel hat einen Radius von 40.4 mm. Wie gross ist das Volumen?</v>
      </c>
      <c r="C121" t="str">
        <f t="shared" ca="1" si="171"/>
        <v>276205.743 mm³</v>
      </c>
      <c r="E121">
        <f t="shared" ca="1" si="172"/>
        <v>41.1</v>
      </c>
      <c r="F121">
        <f t="shared" ca="1" si="173"/>
        <v>82.2</v>
      </c>
      <c r="G121">
        <f t="shared" ca="1" si="310"/>
        <v>290813.17300509871</v>
      </c>
      <c r="H121">
        <f t="shared" ca="1" si="311"/>
        <v>21227.238905481659</v>
      </c>
      <c r="I121" t="str">
        <f t="shared" ca="1" si="174"/>
        <v xml:space="preserve"> cm</v>
      </c>
      <c r="J121" t="str">
        <f t="shared" ca="1" si="175"/>
        <v xml:space="preserve"> cm²</v>
      </c>
      <c r="K121" t="str">
        <f t="shared" ca="1" si="258"/>
        <v xml:space="preserve"> cm³</v>
      </c>
      <c r="L121" t="str">
        <f t="shared" ref="L121" ca="1" si="324">CONCATENATE(CHOOSE(RANDBETWEEN(1,9),$S$1,$S$2,$S$3,$S$4,$S$5,$S$6,$S$7,$S$8,$S$9),"hat einen Radius von ")</f>
        <v xml:space="preserve">Ein Ball hat einen Radius von </v>
      </c>
      <c r="M121" t="str">
        <f t="shared" ref="M121:M122" ca="1" si="325">CONCATENATE(I121,". Wie gross ist das Volumen?")</f>
        <v xml:space="preserve"> cm. Wie gross ist das Volumen?</v>
      </c>
      <c r="O121" s="1" t="str">
        <f t="shared" ref="O121" ca="1" si="326">CONCATENATE(L121,E121,M121)</f>
        <v>Ein Ball hat einen Radius von 41.1 cm. Wie gross ist das Volumen?</v>
      </c>
      <c r="P121" t="str">
        <f t="shared" ref="P121:P122" ca="1" si="327">CONCATENATE(TRUNC(G121,3),K121)</f>
        <v>290813.173 cm³</v>
      </c>
      <c r="Q121">
        <f t="shared" ca="1" si="178"/>
        <v>7618</v>
      </c>
    </row>
    <row r="122" spans="2:17" x14ac:dyDescent="0.25">
      <c r="B122" t="str">
        <f t="shared" ca="1" si="170"/>
        <v>Eine Plastikkugel hat ein Volumen von 2176991.611 cm³. Wie gross ist der Radius?</v>
      </c>
      <c r="C122" t="str">
        <f t="shared" ca="1" si="171"/>
        <v>80.4 cm</v>
      </c>
      <c r="E122">
        <f t="shared" ca="1" si="172"/>
        <v>15.5</v>
      </c>
      <c r="F122">
        <f t="shared" ca="1" si="173"/>
        <v>31</v>
      </c>
      <c r="G122">
        <f t="shared" ca="1" si="310"/>
        <v>15598.531123848921</v>
      </c>
      <c r="H122">
        <f t="shared" ca="1" si="311"/>
        <v>3019.0705400997913</v>
      </c>
      <c r="I122" t="str">
        <f t="shared" ca="1" si="174"/>
        <v xml:space="preserve"> mm</v>
      </c>
      <c r="J122" t="str">
        <f t="shared" ca="1" si="175"/>
        <v xml:space="preserve"> mm²</v>
      </c>
      <c r="K122" t="str">
        <f t="shared" ca="1" si="258"/>
        <v xml:space="preserve"> mm³</v>
      </c>
      <c r="L122" t="str">
        <f t="shared" ref="L122" ca="1" si="328">CONCATENATE(CHOOSE(RANDBETWEEN(1,9),$S$1,$S$2,$S$3,$S$4,$S$5,$S$6,$S$7,$S$8,$S$9),"hat einen Durchmesser von ")</f>
        <v xml:space="preserve">Eine Glaskugel hat einen Durchmesser von </v>
      </c>
      <c r="M122" t="str">
        <f t="shared" ca="1" si="325"/>
        <v xml:space="preserve"> mm. Wie gross ist das Volumen?</v>
      </c>
      <c r="O122" s="1" t="str">
        <f t="shared" ref="O122" ca="1" si="329">CONCATENATE(L122,F122,M122)</f>
        <v>Eine Glaskugel hat einen Durchmesser von 31 mm. Wie gross ist das Volumen?</v>
      </c>
      <c r="P122" t="str">
        <f t="shared" ca="1" si="327"/>
        <v>15598.531 mm³</v>
      </c>
      <c r="Q122">
        <f t="shared" ca="1" si="178"/>
        <v>4110</v>
      </c>
    </row>
    <row r="123" spans="2:17" x14ac:dyDescent="0.25">
      <c r="B123" t="str">
        <f t="shared" ca="1" si="170"/>
        <v>Eine Kugel hat eine Oberfläche von 10641.32 m². Wie gross ist der Durchmesser?</v>
      </c>
      <c r="C123" t="str">
        <f t="shared" ca="1" si="171"/>
        <v>58.2 m</v>
      </c>
      <c r="E123">
        <f t="shared" ca="1" si="172"/>
        <v>77.2</v>
      </c>
      <c r="F123">
        <f t="shared" ca="1" si="173"/>
        <v>154.4</v>
      </c>
      <c r="G123">
        <f t="shared" ca="1" si="310"/>
        <v>1927260.8987680664</v>
      </c>
      <c r="H123">
        <f t="shared" ca="1" si="311"/>
        <v>74893.558242282379</v>
      </c>
      <c r="I123" t="str">
        <f t="shared" ca="1" si="174"/>
        <v xml:space="preserve"> mm</v>
      </c>
      <c r="J123" t="str">
        <f t="shared" ca="1" si="175"/>
        <v xml:space="preserve"> mm²</v>
      </c>
      <c r="K123" t="str">
        <f t="shared" ca="1" si="258"/>
        <v xml:space="preserve"> mm³</v>
      </c>
      <c r="L123" t="str">
        <f t="shared" ref="L123" ca="1" si="330">CONCATENATE(CHOOSE(RANDBETWEEN(1,9),$S$1,$S$2,$S$3,$S$4,$S$5,$S$6,$S$7,$S$8,$S$9),"hat einen Radius von ")</f>
        <v xml:space="preserve">Eine Glaskugel hat einen Radius von </v>
      </c>
      <c r="M123" t="str">
        <f t="shared" ref="M123:M124" ca="1" si="331">CONCATENATE(I123,". Wie gross ist die Oberfläche?")</f>
        <v xml:space="preserve"> mm. Wie gross ist die Oberfläche?</v>
      </c>
      <c r="O123" s="1" t="str">
        <f t="shared" ca="1" si="181"/>
        <v>Eine Glaskugel hat einen Radius von 77.2 mm. Wie gross ist die Oberfläche?</v>
      </c>
      <c r="P123" t="str">
        <f t="shared" ref="P123:P124" ca="1" si="332">CONCATENATE(TRUNC(H123,2),J123)</f>
        <v>74893.55 mm²</v>
      </c>
      <c r="Q123">
        <f t="shared" ca="1" si="178"/>
        <v>1367</v>
      </c>
    </row>
    <row r="124" spans="2:17" x14ac:dyDescent="0.25">
      <c r="B124" t="str">
        <f t="shared" ca="1" si="170"/>
        <v>Ein Ball hat einen Durchmesser von 122.6 dm. Wie gross ist die Oberfläche?</v>
      </c>
      <c r="C124" t="str">
        <f t="shared" ca="1" si="171"/>
        <v>47220.52 dm²</v>
      </c>
      <c r="E124">
        <f t="shared" ca="1" si="172"/>
        <v>25</v>
      </c>
      <c r="F124">
        <f t="shared" ca="1" si="173"/>
        <v>50</v>
      </c>
      <c r="G124">
        <f t="shared" ca="1" si="310"/>
        <v>65449.846949787352</v>
      </c>
      <c r="H124">
        <f t="shared" ca="1" si="311"/>
        <v>7853.981633974483</v>
      </c>
      <c r="I124" t="str">
        <f t="shared" ca="1" si="174"/>
        <v xml:space="preserve"> dm</v>
      </c>
      <c r="J124" t="str">
        <f t="shared" ca="1" si="175"/>
        <v xml:space="preserve"> dm²</v>
      </c>
      <c r="K124" t="str">
        <f t="shared" ca="1" si="258"/>
        <v xml:space="preserve"> dm³</v>
      </c>
      <c r="L124" t="str">
        <f t="shared" ref="L124" ca="1" si="333">CONCATENATE(CHOOSE(RANDBETWEEN(1,9),$S$1,$S$2,$S$3,$S$4,$S$5,$S$6,$S$7,$S$8,$S$9),"hat einen Durchmesser von ")</f>
        <v xml:space="preserve">Eine Steinkugel hat einen Durchmesser von </v>
      </c>
      <c r="M124" t="str">
        <f t="shared" ca="1" si="331"/>
        <v xml:space="preserve"> dm. Wie gross ist die Oberfläche?</v>
      </c>
      <c r="O124" s="1" t="str">
        <f t="shared" ref="O124" ca="1" si="334">CONCATENATE(L124,F124,M124)</f>
        <v>Eine Steinkugel hat einen Durchmesser von 50 dm. Wie gross ist die Oberfläche?</v>
      </c>
      <c r="P124" t="str">
        <f t="shared" ca="1" si="332"/>
        <v>7853.98 dm²</v>
      </c>
      <c r="Q124">
        <f t="shared" ca="1" si="178"/>
        <v>14740</v>
      </c>
    </row>
    <row r="125" spans="2:17" x14ac:dyDescent="0.25">
      <c r="B125" t="str">
        <f t="shared" ca="1" si="170"/>
        <v>Eine Holzkugel hat eine Oberfläche von 37051.81 m². Wie gross ist der Durchmesser?</v>
      </c>
      <c r="C125" t="str">
        <f t="shared" ca="1" si="171"/>
        <v>108.6 m</v>
      </c>
      <c r="E125">
        <f t="shared" ca="1" si="172"/>
        <v>15.6</v>
      </c>
      <c r="F125">
        <f t="shared" ca="1" si="173"/>
        <v>31.2</v>
      </c>
      <c r="G125">
        <f t="shared" ca="1" si="310"/>
        <v>15902.390154094328</v>
      </c>
      <c r="H125">
        <f t="shared" ca="1" si="311"/>
        <v>3058.1519527104479</v>
      </c>
      <c r="I125" t="str">
        <f t="shared" ca="1" si="174"/>
        <v xml:space="preserve"> cm</v>
      </c>
      <c r="J125" t="str">
        <f t="shared" ca="1" si="175"/>
        <v xml:space="preserve"> cm²</v>
      </c>
      <c r="K125" t="str">
        <f t="shared" ca="1" si="258"/>
        <v xml:space="preserve"> cm³</v>
      </c>
      <c r="L125" t="str">
        <f t="shared" ref="L125" ca="1" si="335">CONCATENATE(CHOOSE(RANDBETWEEN(1,9),$S$1,$S$2,$S$3,$S$4,$S$5,$S$6,$S$7,$S$8,$S$9),"hat ein Volumen von ")</f>
        <v xml:space="preserve">Eine Plastikkugel hat ein Volumen von </v>
      </c>
      <c r="M125" t="s">
        <v>22</v>
      </c>
      <c r="O125" s="1" t="str">
        <f t="shared" ref="O125" ca="1" si="336">CONCATENATE(L125,TRUNC(G125,3),K125,M125)</f>
        <v>Eine Plastikkugel hat ein Volumen von 15902.39 cm³. Wie gross ist der Radius?</v>
      </c>
      <c r="P125" t="str">
        <f t="shared" ref="P125:P126" ca="1" si="337">CONCATENATE(E125,I125)</f>
        <v>15.6 cm</v>
      </c>
      <c r="Q125">
        <f t="shared" ca="1" si="178"/>
        <v>10260</v>
      </c>
    </row>
    <row r="126" spans="2:17" x14ac:dyDescent="0.25">
      <c r="B126" t="str">
        <f t="shared" ca="1" si="170"/>
        <v>Eine Steinkugel hat eine Oberfläche von 29315.96 dm². Wie gross ist der Durchmesser?</v>
      </c>
      <c r="C126" t="str">
        <f t="shared" ca="1" si="171"/>
        <v>96.6 dm</v>
      </c>
      <c r="E126">
        <f t="shared" ca="1" si="172"/>
        <v>6.2</v>
      </c>
      <c r="F126">
        <f t="shared" ca="1" si="173"/>
        <v>12.4</v>
      </c>
      <c r="G126">
        <f t="shared" ca="1" si="310"/>
        <v>998.3059919263311</v>
      </c>
      <c r="H126">
        <f t="shared" ca="1" si="311"/>
        <v>483.05128641596667</v>
      </c>
      <c r="I126" t="str">
        <f t="shared" ca="1" si="174"/>
        <v xml:space="preserve"> mm</v>
      </c>
      <c r="J126" t="str">
        <f t="shared" ca="1" si="175"/>
        <v xml:space="preserve"> mm²</v>
      </c>
      <c r="K126" t="str">
        <f t="shared" ca="1" si="258"/>
        <v xml:space="preserve"> mm³</v>
      </c>
      <c r="L126" t="str">
        <f t="shared" ref="L126" ca="1" si="338">CONCATENATE(CHOOSE(RANDBETWEEN(1,9),$S$1,$S$2,$S$3,$S$4,$S$5,$S$6,$S$7,$S$8,$S$9),"hat eine Oberfläche von ")</f>
        <v xml:space="preserve">Eine Stahlkugel hat eine Oberfläche von </v>
      </c>
      <c r="M126" t="s">
        <v>22</v>
      </c>
      <c r="O126" s="1" t="str">
        <f t="shared" ref="O126" ca="1" si="339">CONCATENATE(L126,TRUNC(H126,2),J126,M126)</f>
        <v>Eine Stahlkugel hat eine Oberfläche von 483.05 mm². Wie gross ist der Radius?</v>
      </c>
      <c r="P126" t="str">
        <f t="shared" ca="1" si="337"/>
        <v>6.2 mm</v>
      </c>
      <c r="Q126">
        <f t="shared" ca="1" si="178"/>
        <v>8025</v>
      </c>
    </row>
    <row r="127" spans="2:17" x14ac:dyDescent="0.25">
      <c r="B127" t="str">
        <f t="shared" ca="1" si="170"/>
        <v>Eine Glaskugel hat einen Durchmesser von 25.6 cm. Wie gross ist das Volumen?</v>
      </c>
      <c r="C127" t="str">
        <f t="shared" ca="1" si="171"/>
        <v>8784.529 cm³</v>
      </c>
      <c r="E127">
        <f t="shared" ca="1" si="172"/>
        <v>74.400000000000006</v>
      </c>
      <c r="F127">
        <f t="shared" ca="1" si="173"/>
        <v>148.80000000000001</v>
      </c>
      <c r="G127">
        <f t="shared" ca="1" si="310"/>
        <v>1725072.7540487004</v>
      </c>
      <c r="H127">
        <f t="shared" ca="1" si="311"/>
        <v>69559.385243899189</v>
      </c>
      <c r="I127" t="str">
        <f t="shared" ca="1" si="174"/>
        <v xml:space="preserve"> dm</v>
      </c>
      <c r="J127" t="str">
        <f t="shared" ca="1" si="175"/>
        <v xml:space="preserve"> dm²</v>
      </c>
      <c r="K127" t="str">
        <f t="shared" ca="1" si="258"/>
        <v xml:space="preserve"> dm³</v>
      </c>
      <c r="L127" t="str">
        <f t="shared" ref="L127" ca="1" si="340">CONCATENATE(CHOOSE(RANDBETWEEN(1,7),$S$1,$S$2,$S$3,$S$4,$S$5,$S$6,$S$7),"hat ein Volumen von ")</f>
        <v xml:space="preserve">Eine Kugel hat ein Volumen von </v>
      </c>
      <c r="M127" t="s">
        <v>23</v>
      </c>
      <c r="O127" s="1" t="str">
        <f t="shared" ref="O127" ca="1" si="341">CONCATENATE(L127,TRUNC(G127,3),K127,M127)</f>
        <v>Eine Kugel hat ein Volumen von 1725072.754 dm³. Wie gross ist der Durchmesser?</v>
      </c>
      <c r="P127" t="str">
        <f t="shared" ref="P127:P128" ca="1" si="342">CONCATENATE(F127,I127)</f>
        <v>148.8 dm</v>
      </c>
      <c r="Q127">
        <f t="shared" ca="1" si="178"/>
        <v>18392</v>
      </c>
    </row>
    <row r="128" spans="2:17" x14ac:dyDescent="0.25">
      <c r="B128" t="str">
        <f t="shared" ca="1" si="170"/>
        <v>Ein Ball hat ein Volumen von 2711046.281 dm³. Wie gross ist der Radius?</v>
      </c>
      <c r="C128" t="str">
        <f t="shared" ca="1" si="171"/>
        <v>86.5 dm</v>
      </c>
      <c r="E128">
        <f t="shared" ca="1" si="172"/>
        <v>14.9</v>
      </c>
      <c r="F128">
        <f t="shared" ca="1" si="173"/>
        <v>29.8</v>
      </c>
      <c r="G128">
        <f t="shared" ca="1" si="310"/>
        <v>13856.304369132939</v>
      </c>
      <c r="H128">
        <f t="shared" ca="1" si="311"/>
        <v>2789.8599400938801</v>
      </c>
      <c r="I128" t="str">
        <f t="shared" ca="1" si="174"/>
        <v xml:space="preserve"> mm</v>
      </c>
      <c r="J128" t="str">
        <f t="shared" ca="1" si="175"/>
        <v xml:space="preserve"> mm²</v>
      </c>
      <c r="K128" t="str">
        <f t="shared" ca="1" si="258"/>
        <v xml:space="preserve"> mm³</v>
      </c>
      <c r="L128" t="str">
        <f t="shared" ref="L128" ca="1" si="343">CONCATENATE(CHOOSE(RANDBETWEEN(1,9),$S$1,$S$2,$S$3,$S$4,$S$5,$S$6,$S$7,$S$8,$S$9),"hat eine Oberfläche von ")</f>
        <v xml:space="preserve">Eine Stahlkugel hat eine Oberfläche von </v>
      </c>
      <c r="M128" t="s">
        <v>23</v>
      </c>
      <c r="O128" s="1" t="str">
        <f t="shared" ref="O128" ca="1" si="344">CONCATENATE(L128,TRUNC(H128,2),J128,M128)</f>
        <v>Eine Stahlkugel hat eine Oberfläche von 2789.85 mm². Wie gross ist der Durchmesser?</v>
      </c>
      <c r="P128" t="str">
        <f t="shared" ca="1" si="342"/>
        <v>29.8 mm</v>
      </c>
      <c r="Q128">
        <f t="shared" ca="1" si="178"/>
        <v>15896</v>
      </c>
    </row>
    <row r="129" spans="2:17" x14ac:dyDescent="0.25">
      <c r="B129" t="str">
        <f t="shared" ca="1" si="170"/>
        <v>Eine Plastikkugel hat einen Radius von 15.7 mm. Wie gross ist das Volumen?</v>
      </c>
      <c r="C129" t="str">
        <f t="shared" ca="1" si="171"/>
        <v>16210.169 mm³</v>
      </c>
      <c r="E129">
        <f t="shared" ca="1" si="172"/>
        <v>7.1</v>
      </c>
      <c r="F129">
        <f t="shared" ca="1" si="173"/>
        <v>14.2</v>
      </c>
      <c r="G129">
        <f t="shared" ca="1" si="310"/>
        <v>1499.2140909853017</v>
      </c>
      <c r="H129">
        <f t="shared" ca="1" si="311"/>
        <v>633.47074266984589</v>
      </c>
      <c r="I129" t="str">
        <f t="shared" ca="1" si="174"/>
        <v xml:space="preserve"> mm</v>
      </c>
      <c r="J129" t="str">
        <f t="shared" ca="1" si="175"/>
        <v xml:space="preserve"> mm²</v>
      </c>
      <c r="K129" t="str">
        <f t="shared" ca="1" si="258"/>
        <v xml:space="preserve"> mm³</v>
      </c>
      <c r="L129" t="str">
        <f t="shared" ref="L129" ca="1" si="345">CONCATENATE(CHOOSE(RANDBETWEEN(1,9),$S$1,$S$2,$S$3,$S$4,$S$5,$S$6,$S$7,$S$8,$S$9),"hat einen Radius von ")</f>
        <v xml:space="preserve">Eine Steinkugel hat einen Radius von </v>
      </c>
      <c r="M129" t="str">
        <f t="shared" ref="M129:M130" ca="1" si="346">CONCATENATE(I129,". Wie gross ist das Volumen?")</f>
        <v xml:space="preserve"> mm. Wie gross ist das Volumen?</v>
      </c>
      <c r="O129" s="1" t="str">
        <f t="shared" ref="O129" ca="1" si="347">CONCATENATE(L129,E129,M129)</f>
        <v>Eine Steinkugel hat einen Radius von 7.1 mm. Wie gross ist das Volumen?</v>
      </c>
      <c r="P129" t="str">
        <f t="shared" ref="P129:P130" ca="1" si="348">CONCATENATE(TRUNC(G129,3),K129)</f>
        <v>1499.214 mm³</v>
      </c>
      <c r="Q129">
        <f t="shared" ca="1" si="178"/>
        <v>10769</v>
      </c>
    </row>
    <row r="130" spans="2:17" x14ac:dyDescent="0.25">
      <c r="B130" t="str">
        <f t="shared" ref="B130:B193" ca="1" si="349">INDIRECT("O"&amp;MATCH(LARGE(Q$1:Q$450,ROW()),Q$1:Q$450,0))</f>
        <v>Eine Glasmurmel hat eine Oberfläche von 4208.35 cm². Wie gross ist der Durchmesser?</v>
      </c>
      <c r="C130" t="str">
        <f t="shared" ref="C130:C193" ca="1" si="350">INDIRECT("P"&amp;MATCH(LARGE(Q$1:Q$450,ROW()),Q$1:Q$450,0))</f>
        <v>36.6 cm</v>
      </c>
      <c r="E130">
        <f t="shared" ref="E130:E193" ca="1" si="351">1+(RANDBETWEEN(1,900)/10)</f>
        <v>54.4</v>
      </c>
      <c r="F130">
        <f t="shared" ref="F130:F193" ca="1" si="352">E130*2</f>
        <v>108.8</v>
      </c>
      <c r="G130">
        <f t="shared" ca="1" si="310"/>
        <v>674349.9170157538</v>
      </c>
      <c r="H130">
        <f t="shared" ca="1" si="311"/>
        <v>37188.414541309954</v>
      </c>
      <c r="I130" t="str">
        <f t="shared" ref="I130:I193" ca="1" si="353">CHOOSE(RANDBETWEEN(1,4),$R$1,$R$2,$R$3,$R$4)</f>
        <v xml:space="preserve"> m</v>
      </c>
      <c r="J130" t="str">
        <f t="shared" ref="J130:J193" ca="1" si="354">CONCATENATE(I130,"²")</f>
        <v xml:space="preserve"> m²</v>
      </c>
      <c r="K130" t="str">
        <f t="shared" ca="1" si="258"/>
        <v xml:space="preserve"> m³</v>
      </c>
      <c r="L130" t="str">
        <f t="shared" ref="L130" ca="1" si="355">CONCATENATE(CHOOSE(RANDBETWEEN(1,9),$S$1,$S$2,$S$3,$S$4,$S$5,$S$6,$S$7,$S$8,$S$9),"hat einen Durchmesser von ")</f>
        <v xml:space="preserve">Eine Stahlkugel hat einen Durchmesser von </v>
      </c>
      <c r="M130" t="str">
        <f t="shared" ca="1" si="346"/>
        <v xml:space="preserve"> m. Wie gross ist das Volumen?</v>
      </c>
      <c r="O130" s="1" t="str">
        <f t="shared" ref="O130" ca="1" si="356">CONCATENATE(L130,F130,M130)</f>
        <v>Eine Stahlkugel hat einen Durchmesser von 108.8 m. Wie gross ist das Volumen?</v>
      </c>
      <c r="P130" t="str">
        <f t="shared" ca="1" si="348"/>
        <v>674349.917 m³</v>
      </c>
      <c r="Q130">
        <f t="shared" ref="Q130:Q193" ca="1" si="357">RANDBETWEEN(1,20000)</f>
        <v>8390</v>
      </c>
    </row>
    <row r="131" spans="2:17" x14ac:dyDescent="0.25">
      <c r="B131" t="str">
        <f t="shared" ca="1" si="349"/>
        <v>Eine Plastikkugel hat ein Volumen von 2403763.191 cm³. Wie gross ist der Durchmesser?</v>
      </c>
      <c r="C131" t="str">
        <f t="shared" ca="1" si="350"/>
        <v>166.2 cm</v>
      </c>
      <c r="E131">
        <f t="shared" ca="1" si="351"/>
        <v>34.700000000000003</v>
      </c>
      <c r="F131">
        <f t="shared" ca="1" si="352"/>
        <v>69.400000000000006</v>
      </c>
      <c r="G131">
        <f t="shared" ca="1" si="310"/>
        <v>175015.70979953927</v>
      </c>
      <c r="H131">
        <f t="shared" ca="1" si="311"/>
        <v>15131.041193043739</v>
      </c>
      <c r="I131" t="str">
        <f t="shared" ca="1" si="353"/>
        <v xml:space="preserve"> m</v>
      </c>
      <c r="J131" t="str">
        <f t="shared" ca="1" si="354"/>
        <v xml:space="preserve"> m²</v>
      </c>
      <c r="K131" t="str">
        <f t="shared" ca="1" si="258"/>
        <v xml:space="preserve"> m³</v>
      </c>
      <c r="L131" t="str">
        <f t="shared" ref="L131" ca="1" si="358">CONCATENATE(CHOOSE(RANDBETWEEN(1,9),$S$1,$S$2,$S$3,$S$4,$S$5,$S$6,$S$7,$S$8,$S$9),"hat einen Radius von ")</f>
        <v xml:space="preserve">Ein Ball hat einen Radius von </v>
      </c>
      <c r="M131" t="str">
        <f t="shared" ref="M131:M132" ca="1" si="359">CONCATENATE(I131,". Wie gross ist die Oberfläche?")</f>
        <v xml:space="preserve"> m. Wie gross ist die Oberfläche?</v>
      </c>
      <c r="O131" s="1" t="str">
        <f t="shared" ref="O131:O187" ca="1" si="360">CONCATENATE(L131,E131,M131)</f>
        <v>Ein Ball hat einen Radius von 34.7 m. Wie gross ist die Oberfläche?</v>
      </c>
      <c r="P131" t="str">
        <f t="shared" ref="P131:P132" ca="1" si="361">CONCATENATE(TRUNC(H131,2),J131)</f>
        <v>15131.04 m²</v>
      </c>
      <c r="Q131">
        <f t="shared" ca="1" si="357"/>
        <v>437</v>
      </c>
    </row>
    <row r="132" spans="2:17" x14ac:dyDescent="0.25">
      <c r="B132" t="str">
        <f t="shared" ca="1" si="349"/>
        <v>Eine Glaskugel hat ein Volumen von 99022.594 dm³. Wie gross ist der Radius?</v>
      </c>
      <c r="C132" t="str">
        <f t="shared" ca="1" si="350"/>
        <v>28.7 dm</v>
      </c>
      <c r="E132">
        <f t="shared" ca="1" si="351"/>
        <v>25.8</v>
      </c>
      <c r="F132">
        <f t="shared" ca="1" si="352"/>
        <v>51.6</v>
      </c>
      <c r="G132">
        <f t="shared" ca="1" si="310"/>
        <v>71936.238847381537</v>
      </c>
      <c r="H132">
        <f t="shared" ca="1" si="311"/>
        <v>8364.6789357420403</v>
      </c>
      <c r="I132" t="str">
        <f t="shared" ca="1" si="353"/>
        <v xml:space="preserve"> cm</v>
      </c>
      <c r="J132" t="str">
        <f t="shared" ca="1" si="354"/>
        <v xml:space="preserve"> cm²</v>
      </c>
      <c r="K132" t="str">
        <f t="shared" ca="1" si="258"/>
        <v xml:space="preserve"> cm³</v>
      </c>
      <c r="L132" t="str">
        <f t="shared" ref="L132" ca="1" si="362">CONCATENATE(CHOOSE(RANDBETWEEN(1,9),$S$1,$S$2,$S$3,$S$4,$S$5,$S$6,$S$7,$S$8,$S$9),"hat einen Durchmesser von ")</f>
        <v xml:space="preserve">Ein Ball hat einen Durchmesser von </v>
      </c>
      <c r="M132" t="str">
        <f t="shared" ca="1" si="359"/>
        <v xml:space="preserve"> cm. Wie gross ist die Oberfläche?</v>
      </c>
      <c r="O132" s="1" t="str">
        <f t="shared" ref="O132" ca="1" si="363">CONCATENATE(L132,F132,M132)</f>
        <v>Ein Ball hat einen Durchmesser von 51.6 cm. Wie gross ist die Oberfläche?</v>
      </c>
      <c r="P132" t="str">
        <f t="shared" ca="1" si="361"/>
        <v>8364.67 cm²</v>
      </c>
      <c r="Q132">
        <f t="shared" ca="1" si="357"/>
        <v>2516</v>
      </c>
    </row>
    <row r="133" spans="2:17" x14ac:dyDescent="0.25">
      <c r="B133" t="str">
        <f t="shared" ca="1" si="349"/>
        <v>Eine Glaskugel hat eine Oberfläche von 99986.08 cm². Wie gross ist der Durchmesser?</v>
      </c>
      <c r="C133" t="str">
        <f t="shared" ca="1" si="350"/>
        <v>178.4 cm</v>
      </c>
      <c r="E133">
        <f t="shared" ca="1" si="351"/>
        <v>60</v>
      </c>
      <c r="F133">
        <f t="shared" ca="1" si="352"/>
        <v>120</v>
      </c>
      <c r="G133">
        <f t="shared" ca="1" si="310"/>
        <v>904778.68423386046</v>
      </c>
      <c r="H133">
        <f t="shared" ca="1" si="311"/>
        <v>45238.93421169302</v>
      </c>
      <c r="I133" t="str">
        <f t="shared" ca="1" si="353"/>
        <v xml:space="preserve"> m</v>
      </c>
      <c r="J133" t="str">
        <f t="shared" ca="1" si="354"/>
        <v xml:space="preserve"> m²</v>
      </c>
      <c r="K133" t="str">
        <f t="shared" ca="1" si="258"/>
        <v xml:space="preserve"> m³</v>
      </c>
      <c r="L133" t="str">
        <f t="shared" ref="L133" ca="1" si="364">CONCATENATE(CHOOSE(RANDBETWEEN(1,9),$S$1,$S$2,$S$3,$S$4,$S$5,$S$6,$S$7,$S$8,$S$9),"hat ein Volumen von ")</f>
        <v xml:space="preserve">Eine kugelförmige Figur hat ein Volumen von </v>
      </c>
      <c r="M133" t="s">
        <v>22</v>
      </c>
      <c r="O133" s="1" t="str">
        <f t="shared" ref="O133" ca="1" si="365">CONCATENATE(L133,TRUNC(G133,3),K133,M133)</f>
        <v>Eine kugelförmige Figur hat ein Volumen von 904778.684 m³. Wie gross ist der Radius?</v>
      </c>
      <c r="P133" t="str">
        <f t="shared" ref="P133:P134" ca="1" si="366">CONCATENATE(E133,I133)</f>
        <v>60 m</v>
      </c>
      <c r="Q133">
        <f t="shared" ca="1" si="357"/>
        <v>5021</v>
      </c>
    </row>
    <row r="134" spans="2:17" x14ac:dyDescent="0.25">
      <c r="B134" t="str">
        <f t="shared" ca="1" si="349"/>
        <v>Eine Steinkugel hat ein Volumen von 864671.315 mm³. Wie gross ist der Durchmesser?</v>
      </c>
      <c r="C134" t="str">
        <f t="shared" ca="1" si="350"/>
        <v>118.2 mm</v>
      </c>
      <c r="E134">
        <f t="shared" ca="1" si="351"/>
        <v>38.6</v>
      </c>
      <c r="F134">
        <f t="shared" ca="1" si="352"/>
        <v>77.2</v>
      </c>
      <c r="G134">
        <f t="shared" ca="1" si="310"/>
        <v>240907.6123460083</v>
      </c>
      <c r="H134">
        <f t="shared" ca="1" si="311"/>
        <v>18723.389560570595</v>
      </c>
      <c r="I134" t="str">
        <f t="shared" ca="1" si="353"/>
        <v xml:space="preserve"> m</v>
      </c>
      <c r="J134" t="str">
        <f t="shared" ca="1" si="354"/>
        <v xml:space="preserve"> m²</v>
      </c>
      <c r="K134" t="str">
        <f t="shared" ca="1" si="258"/>
        <v xml:space="preserve"> m³</v>
      </c>
      <c r="L134" t="str">
        <f t="shared" ref="L134" ca="1" si="367">CONCATENATE(CHOOSE(RANDBETWEEN(1,9),$S$1,$S$2,$S$3,$S$4,$S$5,$S$6,$S$7,$S$8,$S$9),"hat eine Oberfläche von ")</f>
        <v xml:space="preserve">Eine Holzkugel hat eine Oberfläche von </v>
      </c>
      <c r="M134" t="s">
        <v>22</v>
      </c>
      <c r="O134" s="1" t="str">
        <f t="shared" ref="O134" ca="1" si="368">CONCATENATE(L134,TRUNC(H134,2),J134,M134)</f>
        <v>Eine Holzkugel hat eine Oberfläche von 18723.38 m². Wie gross ist der Radius?</v>
      </c>
      <c r="P134" t="str">
        <f t="shared" ca="1" si="366"/>
        <v>38.6 m</v>
      </c>
      <c r="Q134">
        <f t="shared" ca="1" si="357"/>
        <v>8144</v>
      </c>
    </row>
    <row r="135" spans="2:17" x14ac:dyDescent="0.25">
      <c r="B135" t="str">
        <f t="shared" ca="1" si="349"/>
        <v>Eine Kugel hat eine Oberfläche von 99091.36 mm². Wie gross ist der Durchmesser?</v>
      </c>
      <c r="C135" t="str">
        <f t="shared" ca="1" si="350"/>
        <v>177.6 mm</v>
      </c>
      <c r="E135">
        <f t="shared" ca="1" si="351"/>
        <v>17.7</v>
      </c>
      <c r="F135">
        <f t="shared" ca="1" si="352"/>
        <v>35.4</v>
      </c>
      <c r="G135">
        <f t="shared" ca="1" si="310"/>
        <v>23227.81767365825</v>
      </c>
      <c r="H135">
        <f t="shared" ca="1" si="311"/>
        <v>3936.9182497725847</v>
      </c>
      <c r="I135" t="str">
        <f t="shared" ca="1" si="353"/>
        <v xml:space="preserve"> cm</v>
      </c>
      <c r="J135" t="str">
        <f t="shared" ca="1" si="354"/>
        <v xml:space="preserve"> cm²</v>
      </c>
      <c r="K135" t="str">
        <f t="shared" ca="1" si="258"/>
        <v xml:space="preserve"> cm³</v>
      </c>
      <c r="L135" t="str">
        <f t="shared" ref="L135" ca="1" si="369">CONCATENATE(CHOOSE(RANDBETWEEN(1,7),$S$1,$S$2,$S$3,$S$4,$S$5,$S$6,$S$7),"hat ein Volumen von ")</f>
        <v xml:space="preserve">Eine Plastikkugel hat ein Volumen von </v>
      </c>
      <c r="M135" t="s">
        <v>23</v>
      </c>
      <c r="O135" s="1" t="str">
        <f t="shared" ref="O135" ca="1" si="370">CONCATENATE(L135,TRUNC(G135,3),K135,M135)</f>
        <v>Eine Plastikkugel hat ein Volumen von 23227.817 cm³. Wie gross ist der Durchmesser?</v>
      </c>
      <c r="P135" t="str">
        <f t="shared" ref="P135:P136" ca="1" si="371">CONCATENATE(F135,I135)</f>
        <v>35.4 cm</v>
      </c>
      <c r="Q135">
        <f t="shared" ca="1" si="357"/>
        <v>7414</v>
      </c>
    </row>
    <row r="136" spans="2:17" x14ac:dyDescent="0.25">
      <c r="B136" t="str">
        <f t="shared" ca="1" si="349"/>
        <v>Eine Plastikkugel hat ein Volumen von 359256.287 mm³. Wie gross ist der Durchmesser?</v>
      </c>
      <c r="C136" t="str">
        <f t="shared" ca="1" si="350"/>
        <v>88.2 mm</v>
      </c>
      <c r="E136">
        <f t="shared" ca="1" si="351"/>
        <v>38.5</v>
      </c>
      <c r="F136">
        <f t="shared" ca="1" si="352"/>
        <v>77</v>
      </c>
      <c r="G136">
        <f t="shared" ca="1" si="310"/>
        <v>239040.11982021818</v>
      </c>
      <c r="H136">
        <f t="shared" ca="1" si="311"/>
        <v>18626.502843133883</v>
      </c>
      <c r="I136" t="str">
        <f t="shared" ca="1" si="353"/>
        <v xml:space="preserve"> dm</v>
      </c>
      <c r="J136" t="str">
        <f t="shared" ca="1" si="354"/>
        <v xml:space="preserve"> dm²</v>
      </c>
      <c r="K136" t="str">
        <f t="shared" ca="1" si="258"/>
        <v xml:space="preserve"> dm³</v>
      </c>
      <c r="L136" t="str">
        <f t="shared" ref="L136" ca="1" si="372">CONCATENATE(CHOOSE(RANDBETWEEN(1,9),$S$1,$S$2,$S$3,$S$4,$S$5,$S$6,$S$7,$S$8,$S$9),"hat eine Oberfläche von ")</f>
        <v xml:space="preserve">Eine Glasmurmel hat eine Oberfläche von </v>
      </c>
      <c r="M136" t="s">
        <v>23</v>
      </c>
      <c r="O136" s="1" t="str">
        <f t="shared" ref="O136" ca="1" si="373">CONCATENATE(L136,TRUNC(H136,2),J136,M136)</f>
        <v>Eine Glasmurmel hat eine Oberfläche von 18626.5 dm². Wie gross ist der Durchmesser?</v>
      </c>
      <c r="P136" t="str">
        <f t="shared" ca="1" si="371"/>
        <v>77 dm</v>
      </c>
      <c r="Q136">
        <f t="shared" ca="1" si="357"/>
        <v>19797</v>
      </c>
    </row>
    <row r="137" spans="2:17" x14ac:dyDescent="0.25">
      <c r="B137" t="str">
        <f t="shared" ca="1" si="349"/>
        <v>Eine Plastikkugel hat einen Durchmesser von 51.2 m. Wie gross ist das Volumen?</v>
      </c>
      <c r="C137" t="str">
        <f t="shared" ca="1" si="350"/>
        <v>70276.238 m³</v>
      </c>
      <c r="E137">
        <f t="shared" ca="1" si="351"/>
        <v>75.900000000000006</v>
      </c>
      <c r="F137">
        <f t="shared" ca="1" si="352"/>
        <v>151.80000000000001</v>
      </c>
      <c r="G137">
        <f t="shared" ca="1" si="310"/>
        <v>1831529.579522334</v>
      </c>
      <c r="H137">
        <f t="shared" ca="1" si="311"/>
        <v>72392.473498906475</v>
      </c>
      <c r="I137" t="str">
        <f t="shared" ca="1" si="353"/>
        <v xml:space="preserve"> cm</v>
      </c>
      <c r="J137" t="str">
        <f t="shared" ca="1" si="354"/>
        <v xml:space="preserve"> cm²</v>
      </c>
      <c r="K137" t="str">
        <f t="shared" ca="1" si="258"/>
        <v xml:space="preserve"> cm³</v>
      </c>
      <c r="L137" t="str">
        <f t="shared" ref="L137" ca="1" si="374">CONCATENATE(CHOOSE(RANDBETWEEN(1,9),$S$1,$S$2,$S$3,$S$4,$S$5,$S$6,$S$7,$S$8,$S$9),"hat einen Radius von ")</f>
        <v xml:space="preserve">Eine Glaskugel hat einen Radius von </v>
      </c>
      <c r="M137" t="str">
        <f t="shared" ref="M137:M138" ca="1" si="375">CONCATENATE(I137,". Wie gross ist das Volumen?")</f>
        <v xml:space="preserve"> cm. Wie gross ist das Volumen?</v>
      </c>
      <c r="O137" s="1" t="str">
        <f t="shared" ref="O137" ca="1" si="376">CONCATENATE(L137,E137,M137)</f>
        <v>Eine Glaskugel hat einen Radius von 75.9 cm. Wie gross ist das Volumen?</v>
      </c>
      <c r="P137" t="str">
        <f t="shared" ref="P137:P138" ca="1" si="377">CONCATENATE(TRUNC(G137,3),K137)</f>
        <v>1831529.579 cm³</v>
      </c>
      <c r="Q137">
        <f t="shared" ca="1" si="357"/>
        <v>542</v>
      </c>
    </row>
    <row r="138" spans="2:17" x14ac:dyDescent="0.25">
      <c r="B138" t="str">
        <f t="shared" ca="1" si="349"/>
        <v>Eine Steinkugel hat einen Durchmesser von 28.8 m. Wie gross ist das Volumen?</v>
      </c>
      <c r="C138" t="str">
        <f t="shared" ca="1" si="350"/>
        <v>12507.66 m³</v>
      </c>
      <c r="E138">
        <f t="shared" ca="1" si="351"/>
        <v>40.4</v>
      </c>
      <c r="F138">
        <f t="shared" ca="1" si="352"/>
        <v>80.8</v>
      </c>
      <c r="G138">
        <f t="shared" ca="1" si="310"/>
        <v>276205.74315402383</v>
      </c>
      <c r="H138">
        <f t="shared" ca="1" si="311"/>
        <v>20510.327461932466</v>
      </c>
      <c r="I138" t="str">
        <f t="shared" ca="1" si="353"/>
        <v xml:space="preserve"> dm</v>
      </c>
      <c r="J138" t="str">
        <f t="shared" ca="1" si="354"/>
        <v xml:space="preserve"> dm²</v>
      </c>
      <c r="K138" t="str">
        <f t="shared" ca="1" si="258"/>
        <v xml:space="preserve"> dm³</v>
      </c>
      <c r="L138" t="str">
        <f t="shared" ref="L138" ca="1" si="378">CONCATENATE(CHOOSE(RANDBETWEEN(1,9),$S$1,$S$2,$S$3,$S$4,$S$5,$S$6,$S$7,$S$8,$S$9),"hat einen Durchmesser von ")</f>
        <v xml:space="preserve">Ein Ball hat einen Durchmesser von </v>
      </c>
      <c r="M138" t="str">
        <f t="shared" ca="1" si="375"/>
        <v xml:space="preserve"> dm. Wie gross ist das Volumen?</v>
      </c>
      <c r="O138" s="1" t="str">
        <f t="shared" ref="O138" ca="1" si="379">CONCATENATE(L138,F138,M138)</f>
        <v>Ein Ball hat einen Durchmesser von 80.8 dm. Wie gross ist das Volumen?</v>
      </c>
      <c r="P138" t="str">
        <f t="shared" ca="1" si="377"/>
        <v>276205.743 dm³</v>
      </c>
      <c r="Q138">
        <f t="shared" ca="1" si="357"/>
        <v>7600</v>
      </c>
    </row>
    <row r="139" spans="2:17" x14ac:dyDescent="0.25">
      <c r="B139" t="str">
        <f t="shared" ca="1" si="349"/>
        <v>Eine Plastikkugel hat einen Radius von 35.8 mm. Wie gross ist das Volumen?</v>
      </c>
      <c r="C139" t="str">
        <f t="shared" ca="1" si="350"/>
        <v>192193.054 mm³</v>
      </c>
      <c r="E139">
        <f t="shared" ca="1" si="351"/>
        <v>58.4</v>
      </c>
      <c r="F139">
        <f t="shared" ca="1" si="352"/>
        <v>116.8</v>
      </c>
      <c r="G139">
        <f t="shared" ca="1" si="310"/>
        <v>834309.4267368383</v>
      </c>
      <c r="H139">
        <f t="shared" ca="1" si="311"/>
        <v>42858.360962508821</v>
      </c>
      <c r="I139" t="str">
        <f t="shared" ca="1" si="353"/>
        <v xml:space="preserve"> mm</v>
      </c>
      <c r="J139" t="str">
        <f t="shared" ca="1" si="354"/>
        <v xml:space="preserve"> mm²</v>
      </c>
      <c r="K139" t="str">
        <f t="shared" ca="1" si="258"/>
        <v xml:space="preserve"> mm³</v>
      </c>
      <c r="L139" t="str">
        <f t="shared" ref="L139" ca="1" si="380">CONCATENATE(CHOOSE(RANDBETWEEN(1,9),$S$1,$S$2,$S$3,$S$4,$S$5,$S$6,$S$7,$S$8,$S$9),"hat einen Radius von ")</f>
        <v xml:space="preserve">Eine Glaskugel hat einen Radius von </v>
      </c>
      <c r="M139" t="str">
        <f t="shared" ref="M139:M140" ca="1" si="381">CONCATENATE(I139,". Wie gross ist die Oberfläche?")</f>
        <v xml:space="preserve"> mm. Wie gross ist die Oberfläche?</v>
      </c>
      <c r="O139" s="1" t="str">
        <f t="shared" ca="1" si="360"/>
        <v>Eine Glaskugel hat einen Radius von 58.4 mm. Wie gross ist die Oberfläche?</v>
      </c>
      <c r="P139" t="str">
        <f t="shared" ref="P139:P140" ca="1" si="382">CONCATENATE(TRUNC(H139,2),J139)</f>
        <v>42858.36 mm²</v>
      </c>
      <c r="Q139">
        <f t="shared" ca="1" si="357"/>
        <v>1704</v>
      </c>
    </row>
    <row r="140" spans="2:17" x14ac:dyDescent="0.25">
      <c r="B140" t="str">
        <f t="shared" ca="1" si="349"/>
        <v>Eine kugelförmige Figur hat ein Volumen von 137.258 mm³. Wie gross ist der Radius?</v>
      </c>
      <c r="C140" t="str">
        <f t="shared" ca="1" si="350"/>
        <v>3.2 mm</v>
      </c>
      <c r="E140">
        <f t="shared" ca="1" si="351"/>
        <v>16.100000000000001</v>
      </c>
      <c r="F140">
        <f t="shared" ca="1" si="352"/>
        <v>32.200000000000003</v>
      </c>
      <c r="G140">
        <f t="shared" ca="1" si="310"/>
        <v>17480.998574621157</v>
      </c>
      <c r="H140">
        <f t="shared" ca="1" si="311"/>
        <v>3257.3289269480415</v>
      </c>
      <c r="I140" t="str">
        <f t="shared" ca="1" si="353"/>
        <v xml:space="preserve"> m</v>
      </c>
      <c r="J140" t="str">
        <f t="shared" ca="1" si="354"/>
        <v xml:space="preserve"> m²</v>
      </c>
      <c r="K140" t="str">
        <f t="shared" ca="1" si="258"/>
        <v xml:space="preserve"> m³</v>
      </c>
      <c r="L140" t="str">
        <f t="shared" ref="L140" ca="1" si="383">CONCATENATE(CHOOSE(RANDBETWEEN(1,9),$S$1,$S$2,$S$3,$S$4,$S$5,$S$6,$S$7,$S$8,$S$9),"hat einen Durchmesser von ")</f>
        <v xml:space="preserve">Eine Stahlkugel hat einen Durchmesser von </v>
      </c>
      <c r="M140" t="str">
        <f t="shared" ca="1" si="381"/>
        <v xml:space="preserve"> m. Wie gross ist die Oberfläche?</v>
      </c>
      <c r="O140" s="1" t="str">
        <f t="shared" ref="O140" ca="1" si="384">CONCATENATE(L140,F140,M140)</f>
        <v>Eine Stahlkugel hat einen Durchmesser von 32.2 m. Wie gross ist die Oberfläche?</v>
      </c>
      <c r="P140" t="str">
        <f t="shared" ca="1" si="382"/>
        <v>3257.32 m²</v>
      </c>
      <c r="Q140">
        <f t="shared" ca="1" si="357"/>
        <v>8241</v>
      </c>
    </row>
    <row r="141" spans="2:17" x14ac:dyDescent="0.25">
      <c r="B141" t="str">
        <f t="shared" ca="1" si="349"/>
        <v>Eine Kugel hat ein Volumen von 113097.335 cm³. Wie gross ist der Durchmesser?</v>
      </c>
      <c r="C141" t="str">
        <f t="shared" ca="1" si="350"/>
        <v>60 cm</v>
      </c>
      <c r="E141">
        <f t="shared" ca="1" si="351"/>
        <v>70</v>
      </c>
      <c r="F141">
        <f t="shared" ca="1" si="352"/>
        <v>140</v>
      </c>
      <c r="G141">
        <f t="shared" ca="1" si="310"/>
        <v>1436755.040241732</v>
      </c>
      <c r="H141">
        <f t="shared" ca="1" si="311"/>
        <v>61575.216010359945</v>
      </c>
      <c r="I141" t="str">
        <f t="shared" ca="1" si="353"/>
        <v xml:space="preserve"> cm</v>
      </c>
      <c r="J141" t="str">
        <f t="shared" ca="1" si="354"/>
        <v xml:space="preserve"> cm²</v>
      </c>
      <c r="K141" t="str">
        <f t="shared" ca="1" si="258"/>
        <v xml:space="preserve"> cm³</v>
      </c>
      <c r="L141" t="str">
        <f t="shared" ref="L141" ca="1" si="385">CONCATENATE(CHOOSE(RANDBETWEEN(1,9),$S$1,$S$2,$S$3,$S$4,$S$5,$S$6,$S$7,$S$8,$S$9),"hat ein Volumen von ")</f>
        <v xml:space="preserve">Eine Plastikkugel hat ein Volumen von </v>
      </c>
      <c r="M141" t="s">
        <v>22</v>
      </c>
      <c r="O141" s="1" t="str">
        <f t="shared" ref="O141" ca="1" si="386">CONCATENATE(L141,TRUNC(G141,3),K141,M141)</f>
        <v>Eine Plastikkugel hat ein Volumen von 1436755.04 cm³. Wie gross ist der Radius?</v>
      </c>
      <c r="P141" t="str">
        <f t="shared" ref="P141:P142" ca="1" si="387">CONCATENATE(E141,I141)</f>
        <v>70 cm</v>
      </c>
      <c r="Q141">
        <f t="shared" ca="1" si="357"/>
        <v>10669</v>
      </c>
    </row>
    <row r="142" spans="2:17" x14ac:dyDescent="0.25">
      <c r="B142" t="str">
        <f t="shared" ca="1" si="349"/>
        <v>Eine Holzkugel hat einen Radius von 49.9 m. Wie gross ist die Oberfläche?</v>
      </c>
      <c r="C142" t="str">
        <f t="shared" ca="1" si="350"/>
        <v>31290.38 m²</v>
      </c>
      <c r="E142">
        <f t="shared" ca="1" si="351"/>
        <v>42.9</v>
      </c>
      <c r="F142">
        <f t="shared" ca="1" si="352"/>
        <v>85.8</v>
      </c>
      <c r="G142">
        <f t="shared" ca="1" si="310"/>
        <v>330720.02023593051</v>
      </c>
      <c r="H142">
        <f t="shared" ca="1" si="311"/>
        <v>23127.274142372764</v>
      </c>
      <c r="I142" t="str">
        <f t="shared" ca="1" si="353"/>
        <v xml:space="preserve"> cm</v>
      </c>
      <c r="J142" t="str">
        <f t="shared" ca="1" si="354"/>
        <v xml:space="preserve"> cm²</v>
      </c>
      <c r="K142" t="str">
        <f t="shared" ca="1" si="258"/>
        <v xml:space="preserve"> cm³</v>
      </c>
      <c r="L142" t="str">
        <f t="shared" ref="L142" ca="1" si="388">CONCATENATE(CHOOSE(RANDBETWEEN(1,9),$S$1,$S$2,$S$3,$S$4,$S$5,$S$6,$S$7,$S$8,$S$9),"hat eine Oberfläche von ")</f>
        <v xml:space="preserve">Eine kugelförmige Figur hat eine Oberfläche von </v>
      </c>
      <c r="M142" t="s">
        <v>22</v>
      </c>
      <c r="O142" s="1" t="str">
        <f t="shared" ref="O142" ca="1" si="389">CONCATENATE(L142,TRUNC(H142,2),J142,M142)</f>
        <v>Eine kugelförmige Figur hat eine Oberfläche von 23127.27 cm². Wie gross ist der Radius?</v>
      </c>
      <c r="P142" t="str">
        <f t="shared" ca="1" si="387"/>
        <v>42.9 cm</v>
      </c>
      <c r="Q142">
        <f t="shared" ca="1" si="357"/>
        <v>2483</v>
      </c>
    </row>
    <row r="143" spans="2:17" x14ac:dyDescent="0.25">
      <c r="B143" t="str">
        <f t="shared" ca="1" si="349"/>
        <v>Eine Glaskugel hat einen Radius von 60.7 cm. Wie gross ist die Oberfläche?</v>
      </c>
      <c r="C143" t="str">
        <f t="shared" ca="1" si="350"/>
        <v>46300.66 cm²</v>
      </c>
      <c r="E143">
        <f t="shared" ca="1" si="351"/>
        <v>29.9</v>
      </c>
      <c r="F143">
        <f t="shared" ca="1" si="352"/>
        <v>59.8</v>
      </c>
      <c r="G143">
        <f t="shared" ca="1" si="310"/>
        <v>111970.12789633429</v>
      </c>
      <c r="H143">
        <f t="shared" ca="1" si="311"/>
        <v>11234.460992943243</v>
      </c>
      <c r="I143" t="str">
        <f t="shared" ca="1" si="353"/>
        <v xml:space="preserve"> cm</v>
      </c>
      <c r="J143" t="str">
        <f t="shared" ca="1" si="354"/>
        <v xml:space="preserve"> cm²</v>
      </c>
      <c r="K143" t="str">
        <f t="shared" ca="1" si="258"/>
        <v xml:space="preserve"> cm³</v>
      </c>
      <c r="L143" t="str">
        <f t="shared" ref="L143" ca="1" si="390">CONCATENATE(CHOOSE(RANDBETWEEN(1,7),$S$1,$S$2,$S$3,$S$4,$S$5,$S$6,$S$7),"hat ein Volumen von ")</f>
        <v xml:space="preserve">Eine Steinkugel hat ein Volumen von </v>
      </c>
      <c r="M143" t="s">
        <v>23</v>
      </c>
      <c r="O143" s="1" t="str">
        <f t="shared" ref="O143" ca="1" si="391">CONCATENATE(L143,TRUNC(G143,3),K143,M143)</f>
        <v>Eine Steinkugel hat ein Volumen von 111970.127 cm³. Wie gross ist der Durchmesser?</v>
      </c>
      <c r="P143" t="str">
        <f t="shared" ref="P143:P144" ca="1" si="392">CONCATENATE(F143,I143)</f>
        <v>59.8 cm</v>
      </c>
      <c r="Q143">
        <f t="shared" ca="1" si="357"/>
        <v>12760</v>
      </c>
    </row>
    <row r="144" spans="2:17" x14ac:dyDescent="0.25">
      <c r="B144" t="str">
        <f t="shared" ca="1" si="349"/>
        <v>Eine Plastikkugel hat einen Durchmesser von 12.4 mm. Wie gross ist die Oberfläche?</v>
      </c>
      <c r="C144" t="str">
        <f t="shared" ca="1" si="350"/>
        <v>483.05 mm²</v>
      </c>
      <c r="E144">
        <f t="shared" ca="1" si="351"/>
        <v>70.099999999999994</v>
      </c>
      <c r="F144">
        <f t="shared" ca="1" si="352"/>
        <v>140.19999999999999</v>
      </c>
      <c r="G144">
        <f t="shared" ca="1" si="310"/>
        <v>1442921.3624909881</v>
      </c>
      <c r="H144">
        <f t="shared" ca="1" si="311"/>
        <v>61751.270862667108</v>
      </c>
      <c r="I144" t="str">
        <f t="shared" ca="1" si="353"/>
        <v xml:space="preserve"> mm</v>
      </c>
      <c r="J144" t="str">
        <f t="shared" ca="1" si="354"/>
        <v xml:space="preserve"> mm²</v>
      </c>
      <c r="K144" t="str">
        <f t="shared" ca="1" si="258"/>
        <v xml:space="preserve"> mm³</v>
      </c>
      <c r="L144" t="str">
        <f t="shared" ref="L144" ca="1" si="393">CONCATENATE(CHOOSE(RANDBETWEEN(1,9),$S$1,$S$2,$S$3,$S$4,$S$5,$S$6,$S$7,$S$8,$S$9),"hat eine Oberfläche von ")</f>
        <v xml:space="preserve">Ein Ball hat eine Oberfläche von </v>
      </c>
      <c r="M144" t="s">
        <v>23</v>
      </c>
      <c r="O144" s="1" t="str">
        <f t="shared" ref="O144" ca="1" si="394">CONCATENATE(L144,TRUNC(H144,2),J144,M144)</f>
        <v>Ein Ball hat eine Oberfläche von 61751.27 mm². Wie gross ist der Durchmesser?</v>
      </c>
      <c r="P144" t="str">
        <f t="shared" ca="1" si="392"/>
        <v>140.2 mm</v>
      </c>
      <c r="Q144">
        <f t="shared" ca="1" si="357"/>
        <v>12543</v>
      </c>
    </row>
    <row r="145" spans="2:17" x14ac:dyDescent="0.25">
      <c r="B145" t="str">
        <f t="shared" ca="1" si="349"/>
        <v>Eine Glaskugel hat ein Volumen von 613084.667 dm³. Wie gross ist der Radius?</v>
      </c>
      <c r="C145" t="str">
        <f t="shared" ca="1" si="350"/>
        <v>52.7 dm</v>
      </c>
      <c r="E145">
        <f t="shared" ca="1" si="351"/>
        <v>47.9</v>
      </c>
      <c r="F145">
        <f t="shared" ca="1" si="352"/>
        <v>95.8</v>
      </c>
      <c r="G145">
        <f t="shared" ca="1" si="310"/>
        <v>460357.42220729281</v>
      </c>
      <c r="H145">
        <f t="shared" ca="1" si="311"/>
        <v>28832.406401291828</v>
      </c>
      <c r="I145" t="str">
        <f t="shared" ca="1" si="353"/>
        <v xml:space="preserve"> cm</v>
      </c>
      <c r="J145" t="str">
        <f t="shared" ca="1" si="354"/>
        <v xml:space="preserve"> cm²</v>
      </c>
      <c r="K145" t="str">
        <f t="shared" ca="1" si="258"/>
        <v xml:space="preserve"> cm³</v>
      </c>
      <c r="L145" t="str">
        <f t="shared" ref="L145" ca="1" si="395">CONCATENATE(CHOOSE(RANDBETWEEN(1,9),$S$1,$S$2,$S$3,$S$4,$S$5,$S$6,$S$7,$S$8,$S$9),"hat einen Radius von ")</f>
        <v xml:space="preserve">Eine kugelförmige Figur hat einen Radius von </v>
      </c>
      <c r="M145" t="str">
        <f t="shared" ref="M145:M146" ca="1" si="396">CONCATENATE(I145,". Wie gross ist das Volumen?")</f>
        <v xml:space="preserve"> cm. Wie gross ist das Volumen?</v>
      </c>
      <c r="O145" s="1" t="str">
        <f t="shared" ref="O145" ca="1" si="397">CONCATENATE(L145,E145,M145)</f>
        <v>Eine kugelförmige Figur hat einen Radius von 47.9 cm. Wie gross ist das Volumen?</v>
      </c>
      <c r="P145" t="str">
        <f t="shared" ref="P145:P146" ca="1" si="398">CONCATENATE(TRUNC(G145,3),K145)</f>
        <v>460357.422 cm³</v>
      </c>
      <c r="Q145">
        <f t="shared" ca="1" si="357"/>
        <v>136</v>
      </c>
    </row>
    <row r="146" spans="2:17" x14ac:dyDescent="0.25">
      <c r="B146" t="str">
        <f t="shared" ca="1" si="349"/>
        <v>Eine Kugel hat einen Radius von 50.1 m. Wie gross ist die Oberfläche?</v>
      </c>
      <c r="C146" t="str">
        <f t="shared" ca="1" si="350"/>
        <v>31541.71 m²</v>
      </c>
      <c r="E146">
        <f t="shared" ca="1" si="351"/>
        <v>6.6</v>
      </c>
      <c r="F146">
        <f t="shared" ca="1" si="352"/>
        <v>13.2</v>
      </c>
      <c r="G146">
        <f t="shared" ca="1" si="310"/>
        <v>1204.2604287152681</v>
      </c>
      <c r="H146">
        <f t="shared" ca="1" si="311"/>
        <v>547.39110396148544</v>
      </c>
      <c r="I146" t="str">
        <f t="shared" ca="1" si="353"/>
        <v xml:space="preserve"> dm</v>
      </c>
      <c r="J146" t="str">
        <f t="shared" ca="1" si="354"/>
        <v xml:space="preserve"> dm²</v>
      </c>
      <c r="K146" t="str">
        <f t="shared" ca="1" si="258"/>
        <v xml:space="preserve"> dm³</v>
      </c>
      <c r="L146" t="str">
        <f t="shared" ref="L146" ca="1" si="399">CONCATENATE(CHOOSE(RANDBETWEEN(1,9),$S$1,$S$2,$S$3,$S$4,$S$5,$S$6,$S$7,$S$8,$S$9),"hat einen Durchmesser von ")</f>
        <v xml:space="preserve">Eine Steinkugel hat einen Durchmesser von </v>
      </c>
      <c r="M146" t="str">
        <f t="shared" ca="1" si="396"/>
        <v xml:space="preserve"> dm. Wie gross ist das Volumen?</v>
      </c>
      <c r="O146" s="1" t="str">
        <f t="shared" ref="O146" ca="1" si="400">CONCATENATE(L146,F146,M146)</f>
        <v>Eine Steinkugel hat einen Durchmesser von 13.2 dm. Wie gross ist das Volumen?</v>
      </c>
      <c r="P146" t="str">
        <f t="shared" ca="1" si="398"/>
        <v>1204.26 dm³</v>
      </c>
      <c r="Q146">
        <f t="shared" ca="1" si="357"/>
        <v>10512</v>
      </c>
    </row>
    <row r="147" spans="2:17" x14ac:dyDescent="0.25">
      <c r="B147" t="str">
        <f t="shared" ca="1" si="349"/>
        <v>Eine Glasmurmel hat ein Volumen von 2065.236 cm³. Wie gross ist der Radius?</v>
      </c>
      <c r="C147" t="str">
        <f t="shared" ca="1" si="350"/>
        <v>7.9 cm</v>
      </c>
      <c r="E147">
        <f t="shared" ca="1" si="351"/>
        <v>53.8</v>
      </c>
      <c r="F147">
        <f t="shared" ca="1" si="352"/>
        <v>107.6</v>
      </c>
      <c r="G147">
        <f t="shared" ca="1" si="310"/>
        <v>652282.06331439526</v>
      </c>
      <c r="H147">
        <f t="shared" ca="1" si="311"/>
        <v>36372.605761025756</v>
      </c>
      <c r="I147" t="str">
        <f t="shared" ca="1" si="353"/>
        <v xml:space="preserve"> cm</v>
      </c>
      <c r="J147" t="str">
        <f t="shared" ca="1" si="354"/>
        <v xml:space="preserve"> cm²</v>
      </c>
      <c r="K147" t="str">
        <f t="shared" ca="1" si="258"/>
        <v xml:space="preserve"> cm³</v>
      </c>
      <c r="L147" t="str">
        <f t="shared" ref="L147" ca="1" si="401">CONCATENATE(CHOOSE(RANDBETWEEN(1,9),$S$1,$S$2,$S$3,$S$4,$S$5,$S$6,$S$7,$S$8,$S$9),"hat einen Radius von ")</f>
        <v xml:space="preserve">Eine Holzkugel hat einen Radius von </v>
      </c>
      <c r="M147" t="str">
        <f t="shared" ref="M147:M148" ca="1" si="402">CONCATENATE(I147,". Wie gross ist die Oberfläche?")</f>
        <v xml:space="preserve"> cm. Wie gross ist die Oberfläche?</v>
      </c>
      <c r="O147" s="1" t="str">
        <f t="shared" ca="1" si="360"/>
        <v>Eine Holzkugel hat einen Radius von 53.8 cm. Wie gross ist die Oberfläche?</v>
      </c>
      <c r="P147" t="str">
        <f t="shared" ref="P147:P148" ca="1" si="403">CONCATENATE(TRUNC(H147,2),J147)</f>
        <v>36372.6 cm²</v>
      </c>
      <c r="Q147">
        <f t="shared" ca="1" si="357"/>
        <v>17015</v>
      </c>
    </row>
    <row r="148" spans="2:17" x14ac:dyDescent="0.25">
      <c r="B148" t="str">
        <f t="shared" ca="1" si="349"/>
        <v>Eine Stahlkugel hat eine Oberfläche von 5808.8 mm². Wie gross ist der Durchmesser?</v>
      </c>
      <c r="C148" t="str">
        <f t="shared" ca="1" si="350"/>
        <v>43 mm</v>
      </c>
      <c r="E148">
        <f t="shared" ca="1" si="351"/>
        <v>79</v>
      </c>
      <c r="F148">
        <f t="shared" ca="1" si="352"/>
        <v>158</v>
      </c>
      <c r="G148">
        <f t="shared" ca="1" si="310"/>
        <v>2065236.9337776771</v>
      </c>
      <c r="H148">
        <f t="shared" ca="1" si="311"/>
        <v>78426.7190042156</v>
      </c>
      <c r="I148" t="str">
        <f t="shared" ca="1" si="353"/>
        <v xml:space="preserve"> m</v>
      </c>
      <c r="J148" t="str">
        <f t="shared" ca="1" si="354"/>
        <v xml:space="preserve"> m²</v>
      </c>
      <c r="K148" t="str">
        <f t="shared" ca="1" si="258"/>
        <v xml:space="preserve"> m³</v>
      </c>
      <c r="L148" t="str">
        <f t="shared" ref="L148" ca="1" si="404">CONCATENATE(CHOOSE(RANDBETWEEN(1,9),$S$1,$S$2,$S$3,$S$4,$S$5,$S$6,$S$7,$S$8,$S$9),"hat einen Durchmesser von ")</f>
        <v xml:space="preserve">Eine Glasmurmel hat einen Durchmesser von </v>
      </c>
      <c r="M148" t="str">
        <f t="shared" ca="1" si="402"/>
        <v xml:space="preserve"> m. Wie gross ist die Oberfläche?</v>
      </c>
      <c r="O148" s="1" t="str">
        <f t="shared" ref="O148" ca="1" si="405">CONCATENATE(L148,F148,M148)</f>
        <v>Eine Glasmurmel hat einen Durchmesser von 158 m. Wie gross ist die Oberfläche?</v>
      </c>
      <c r="P148" t="str">
        <f t="shared" ca="1" si="403"/>
        <v>78426.71 m²</v>
      </c>
      <c r="Q148">
        <f t="shared" ca="1" si="357"/>
        <v>17274</v>
      </c>
    </row>
    <row r="149" spans="2:17" x14ac:dyDescent="0.25">
      <c r="B149" t="str">
        <f t="shared" ca="1" si="349"/>
        <v>Eine kugelförmige Figur hat einen Radius von 73.5 dm. Wie gross ist die Oberfläche?</v>
      </c>
      <c r="C149" t="str">
        <f t="shared" ca="1" si="350"/>
        <v>67886.67 dm²</v>
      </c>
      <c r="E149">
        <f t="shared" ca="1" si="351"/>
        <v>1.9</v>
      </c>
      <c r="F149">
        <f t="shared" ca="1" si="352"/>
        <v>3.8</v>
      </c>
      <c r="G149">
        <f t="shared" ca="1" si="310"/>
        <v>28.730912014629851</v>
      </c>
      <c r="H149">
        <f t="shared" ca="1" si="311"/>
        <v>45.364597917836612</v>
      </c>
      <c r="I149" t="str">
        <f t="shared" ca="1" si="353"/>
        <v xml:space="preserve"> mm</v>
      </c>
      <c r="J149" t="str">
        <f t="shared" ca="1" si="354"/>
        <v xml:space="preserve"> mm²</v>
      </c>
      <c r="K149" t="str">
        <f t="shared" ca="1" si="258"/>
        <v xml:space="preserve"> mm³</v>
      </c>
      <c r="L149" t="str">
        <f t="shared" ref="L149" ca="1" si="406">CONCATENATE(CHOOSE(RANDBETWEEN(1,9),$S$1,$S$2,$S$3,$S$4,$S$5,$S$6,$S$7,$S$8,$S$9),"hat ein Volumen von ")</f>
        <v xml:space="preserve">Eine Steinkugel hat ein Volumen von </v>
      </c>
      <c r="M149" t="s">
        <v>22</v>
      </c>
      <c r="O149" s="1" t="str">
        <f t="shared" ref="O149" ca="1" si="407">CONCATENATE(L149,TRUNC(G149,3),K149,M149)</f>
        <v>Eine Steinkugel hat ein Volumen von 28.73 mm³. Wie gross ist der Radius?</v>
      </c>
      <c r="P149" t="str">
        <f t="shared" ref="P149:P150" ca="1" si="408">CONCATENATE(E149,I149)</f>
        <v>1.9 mm</v>
      </c>
      <c r="Q149">
        <f t="shared" ca="1" si="357"/>
        <v>17978</v>
      </c>
    </row>
    <row r="150" spans="2:17" x14ac:dyDescent="0.25">
      <c r="B150" t="str">
        <f t="shared" ca="1" si="349"/>
        <v>Eine Holzkugel hat einen Durchmesser von 181.8 m. Wie gross ist das Volumen?</v>
      </c>
      <c r="C150" t="str">
        <f t="shared" ca="1" si="350"/>
        <v>3146156.043 m³</v>
      </c>
      <c r="E150">
        <f t="shared" ca="1" si="351"/>
        <v>43.8</v>
      </c>
      <c r="F150">
        <f t="shared" ca="1" si="352"/>
        <v>87.6</v>
      </c>
      <c r="G150">
        <f t="shared" ca="1" si="310"/>
        <v>351974.28940460365</v>
      </c>
      <c r="H150">
        <f t="shared" ca="1" si="311"/>
        <v>24107.828041411209</v>
      </c>
      <c r="I150" t="str">
        <f t="shared" ca="1" si="353"/>
        <v xml:space="preserve"> cm</v>
      </c>
      <c r="J150" t="str">
        <f t="shared" ca="1" si="354"/>
        <v xml:space="preserve"> cm²</v>
      </c>
      <c r="K150" t="str">
        <f t="shared" ca="1" si="258"/>
        <v xml:space="preserve"> cm³</v>
      </c>
      <c r="L150" t="str">
        <f t="shared" ref="L150" ca="1" si="409">CONCATENATE(CHOOSE(RANDBETWEEN(1,9),$S$1,$S$2,$S$3,$S$4,$S$5,$S$6,$S$7,$S$8,$S$9),"hat eine Oberfläche von ")</f>
        <v xml:space="preserve">Ein Ball hat eine Oberfläche von </v>
      </c>
      <c r="M150" t="s">
        <v>22</v>
      </c>
      <c r="O150" s="1" t="str">
        <f t="shared" ref="O150" ca="1" si="410">CONCATENATE(L150,TRUNC(H150,2),J150,M150)</f>
        <v>Ein Ball hat eine Oberfläche von 24107.82 cm². Wie gross ist der Radius?</v>
      </c>
      <c r="P150" t="str">
        <f t="shared" ca="1" si="408"/>
        <v>43.8 cm</v>
      </c>
      <c r="Q150">
        <f t="shared" ca="1" si="357"/>
        <v>12026</v>
      </c>
    </row>
    <row r="151" spans="2:17" x14ac:dyDescent="0.25">
      <c r="B151" t="str">
        <f t="shared" ca="1" si="349"/>
        <v>Eine Glaskugel hat ein Volumen von 2636520.029 dm³. Wie gross ist der Radius?</v>
      </c>
      <c r="C151" t="str">
        <f t="shared" ca="1" si="350"/>
        <v>85.7 dm</v>
      </c>
      <c r="E151">
        <f t="shared" ca="1" si="351"/>
        <v>81.400000000000006</v>
      </c>
      <c r="F151">
        <f t="shared" ca="1" si="352"/>
        <v>162.80000000000001</v>
      </c>
      <c r="G151">
        <f t="shared" ca="1" si="310"/>
        <v>2259237.166507944</v>
      </c>
      <c r="H151">
        <f t="shared" ca="1" si="311"/>
        <v>83264.269035919307</v>
      </c>
      <c r="I151" t="str">
        <f t="shared" ca="1" si="353"/>
        <v xml:space="preserve"> m</v>
      </c>
      <c r="J151" t="str">
        <f t="shared" ca="1" si="354"/>
        <v xml:space="preserve"> m²</v>
      </c>
      <c r="K151" t="str">
        <f t="shared" ca="1" si="258"/>
        <v xml:space="preserve"> m³</v>
      </c>
      <c r="L151" t="str">
        <f t="shared" ref="L151" ca="1" si="411">CONCATENATE(CHOOSE(RANDBETWEEN(1,7),$S$1,$S$2,$S$3,$S$4,$S$5,$S$6,$S$7),"hat ein Volumen von ")</f>
        <v xml:space="preserve">Eine Steinkugel hat ein Volumen von </v>
      </c>
      <c r="M151" t="s">
        <v>23</v>
      </c>
      <c r="O151" s="1" t="str">
        <f t="shared" ref="O151" ca="1" si="412">CONCATENATE(L151,TRUNC(G151,3),K151,M151)</f>
        <v>Eine Steinkugel hat ein Volumen von 2259237.166 m³. Wie gross ist der Durchmesser?</v>
      </c>
      <c r="P151" t="str">
        <f t="shared" ref="P151:P152" ca="1" si="413">CONCATENATE(F151,I151)</f>
        <v>162.8 m</v>
      </c>
      <c r="Q151">
        <f t="shared" ca="1" si="357"/>
        <v>15397</v>
      </c>
    </row>
    <row r="152" spans="2:17" x14ac:dyDescent="0.25">
      <c r="B152" t="str">
        <f t="shared" ca="1" si="349"/>
        <v>Eine Glaskugel hat eine Oberfläche von 40971.52 m². Wie gross ist der Radius?</v>
      </c>
      <c r="C152" t="str">
        <f t="shared" ca="1" si="350"/>
        <v>57.1 m</v>
      </c>
      <c r="E152">
        <f t="shared" ca="1" si="351"/>
        <v>65.8</v>
      </c>
      <c r="F152">
        <f t="shared" ca="1" si="352"/>
        <v>131.6</v>
      </c>
      <c r="G152">
        <f t="shared" ca="1" si="310"/>
        <v>1193345.7483441387</v>
      </c>
      <c r="H152">
        <f t="shared" ca="1" si="311"/>
        <v>54407.860866754039</v>
      </c>
      <c r="I152" t="str">
        <f t="shared" ca="1" si="353"/>
        <v xml:space="preserve"> cm</v>
      </c>
      <c r="J152" t="str">
        <f t="shared" ca="1" si="354"/>
        <v xml:space="preserve"> cm²</v>
      </c>
      <c r="K152" t="str">
        <f t="shared" ca="1" si="258"/>
        <v xml:space="preserve"> cm³</v>
      </c>
      <c r="L152" t="str">
        <f t="shared" ref="L152" ca="1" si="414">CONCATENATE(CHOOSE(RANDBETWEEN(1,9),$S$1,$S$2,$S$3,$S$4,$S$5,$S$6,$S$7,$S$8,$S$9),"hat eine Oberfläche von ")</f>
        <v xml:space="preserve">Ein Ball hat eine Oberfläche von </v>
      </c>
      <c r="M152" t="s">
        <v>23</v>
      </c>
      <c r="O152" s="1" t="str">
        <f t="shared" ref="O152" ca="1" si="415">CONCATENATE(L152,TRUNC(H152,2),J152,M152)</f>
        <v>Ein Ball hat eine Oberfläche von 54407.86 cm². Wie gross ist der Durchmesser?</v>
      </c>
      <c r="P152" t="str">
        <f t="shared" ca="1" si="413"/>
        <v>131.6 cm</v>
      </c>
      <c r="Q152">
        <f t="shared" ca="1" si="357"/>
        <v>1715</v>
      </c>
    </row>
    <row r="153" spans="2:17" x14ac:dyDescent="0.25">
      <c r="B153" t="str">
        <f t="shared" ca="1" si="349"/>
        <v>Eine Plastikkugel hat eine Oberfläche von 1411.95 cm². Wie gross ist der Durchmesser?</v>
      </c>
      <c r="C153" t="str">
        <f t="shared" ca="1" si="350"/>
        <v>21.2 cm</v>
      </c>
      <c r="E153">
        <f t="shared" ca="1" si="351"/>
        <v>63</v>
      </c>
      <c r="F153">
        <f t="shared" ca="1" si="352"/>
        <v>126</v>
      </c>
      <c r="G153">
        <f t="shared" ca="1" si="310"/>
        <v>1047394.4243362226</v>
      </c>
      <c r="H153">
        <f t="shared" ca="1" si="311"/>
        <v>49875.924968391555</v>
      </c>
      <c r="I153" t="str">
        <f t="shared" ca="1" si="353"/>
        <v xml:space="preserve"> m</v>
      </c>
      <c r="J153" t="str">
        <f t="shared" ca="1" si="354"/>
        <v xml:space="preserve"> m²</v>
      </c>
      <c r="K153" t="str">
        <f t="shared" ca="1" si="258"/>
        <v xml:space="preserve"> m³</v>
      </c>
      <c r="L153" t="str">
        <f t="shared" ref="L153" ca="1" si="416">CONCATENATE(CHOOSE(RANDBETWEEN(1,9),$S$1,$S$2,$S$3,$S$4,$S$5,$S$6,$S$7,$S$8,$S$9),"hat einen Radius von ")</f>
        <v xml:space="preserve">Ein Ball hat einen Radius von </v>
      </c>
      <c r="M153" t="str">
        <f t="shared" ref="M153:M154" ca="1" si="417">CONCATENATE(I153,". Wie gross ist das Volumen?")</f>
        <v xml:space="preserve"> m. Wie gross ist das Volumen?</v>
      </c>
      <c r="O153" s="1" t="str">
        <f t="shared" ref="O153" ca="1" si="418">CONCATENATE(L153,E153,M153)</f>
        <v>Ein Ball hat einen Radius von 63 m. Wie gross ist das Volumen?</v>
      </c>
      <c r="P153" t="str">
        <f t="shared" ref="P153:P154" ca="1" si="419">CONCATENATE(TRUNC(G153,3),K153)</f>
        <v>1047394.424 m³</v>
      </c>
      <c r="Q153">
        <f t="shared" ca="1" si="357"/>
        <v>5507</v>
      </c>
    </row>
    <row r="154" spans="2:17" x14ac:dyDescent="0.25">
      <c r="B154" t="str">
        <f t="shared" ca="1" si="349"/>
        <v>Ein Ball hat eine Oberfläche von 4926.51 m². Wie gross ist der Durchmesser?</v>
      </c>
      <c r="C154" t="str">
        <f t="shared" ca="1" si="350"/>
        <v>39.6 m</v>
      </c>
      <c r="E154">
        <f t="shared" ca="1" si="351"/>
        <v>71.7</v>
      </c>
      <c r="F154">
        <f t="shared" ca="1" si="352"/>
        <v>143.4</v>
      </c>
      <c r="G154">
        <f t="shared" ca="1" si="310"/>
        <v>1543995.6637609052</v>
      </c>
      <c r="H154">
        <f t="shared" ca="1" si="311"/>
        <v>64602.32902765293</v>
      </c>
      <c r="I154" t="str">
        <f t="shared" ca="1" si="353"/>
        <v xml:space="preserve"> cm</v>
      </c>
      <c r="J154" t="str">
        <f t="shared" ca="1" si="354"/>
        <v xml:space="preserve"> cm²</v>
      </c>
      <c r="K154" t="str">
        <f t="shared" ca="1" si="258"/>
        <v xml:space="preserve"> cm³</v>
      </c>
      <c r="L154" t="str">
        <f t="shared" ref="L154" ca="1" si="420">CONCATENATE(CHOOSE(RANDBETWEEN(1,9),$S$1,$S$2,$S$3,$S$4,$S$5,$S$6,$S$7,$S$8,$S$9),"hat einen Durchmesser von ")</f>
        <v xml:space="preserve">Eine Stahlkugel hat einen Durchmesser von </v>
      </c>
      <c r="M154" t="str">
        <f t="shared" ca="1" si="417"/>
        <v xml:space="preserve"> cm. Wie gross ist das Volumen?</v>
      </c>
      <c r="O154" s="1" t="str">
        <f t="shared" ref="O154" ca="1" si="421">CONCATENATE(L154,F154,M154)</f>
        <v>Eine Stahlkugel hat einen Durchmesser von 143.4 cm. Wie gross ist das Volumen?</v>
      </c>
      <c r="P154" t="str">
        <f t="shared" ca="1" si="419"/>
        <v>1543995.663 cm³</v>
      </c>
      <c r="Q154">
        <f t="shared" ca="1" si="357"/>
        <v>1860</v>
      </c>
    </row>
    <row r="155" spans="2:17" x14ac:dyDescent="0.25">
      <c r="B155" t="str">
        <f t="shared" ca="1" si="349"/>
        <v>Eine Holzkugel hat einen Durchmesser von 123.8 dm. Wie gross ist die Oberfläche?</v>
      </c>
      <c r="C155" t="str">
        <f t="shared" ca="1" si="350"/>
        <v>48149.43 dm²</v>
      </c>
      <c r="E155">
        <f t="shared" ca="1" si="351"/>
        <v>62.6</v>
      </c>
      <c r="F155">
        <f t="shared" ca="1" si="352"/>
        <v>125.2</v>
      </c>
      <c r="G155">
        <f t="shared" ca="1" si="310"/>
        <v>1027570.4552820857</v>
      </c>
      <c r="H155">
        <f t="shared" ca="1" si="311"/>
        <v>49244.590508726156</v>
      </c>
      <c r="I155" t="str">
        <f t="shared" ca="1" si="353"/>
        <v xml:space="preserve"> m</v>
      </c>
      <c r="J155" t="str">
        <f t="shared" ca="1" si="354"/>
        <v xml:space="preserve"> m²</v>
      </c>
      <c r="K155" t="str">
        <f t="shared" ca="1" si="258"/>
        <v xml:space="preserve"> m³</v>
      </c>
      <c r="L155" t="str">
        <f t="shared" ref="L155" ca="1" si="422">CONCATENATE(CHOOSE(RANDBETWEEN(1,9),$S$1,$S$2,$S$3,$S$4,$S$5,$S$6,$S$7,$S$8,$S$9),"hat einen Radius von ")</f>
        <v xml:space="preserve">Ein Ball hat einen Radius von </v>
      </c>
      <c r="M155" t="str">
        <f t="shared" ref="M155:M156" ca="1" si="423">CONCATENATE(I155,". Wie gross ist die Oberfläche?")</f>
        <v xml:space="preserve"> m. Wie gross ist die Oberfläche?</v>
      </c>
      <c r="O155" s="1" t="str">
        <f t="shared" ca="1" si="360"/>
        <v>Ein Ball hat einen Radius von 62.6 m. Wie gross ist die Oberfläche?</v>
      </c>
      <c r="P155" t="str">
        <f t="shared" ref="P155:P156" ca="1" si="424">CONCATENATE(TRUNC(H155,2),J155)</f>
        <v>49244.59 m²</v>
      </c>
      <c r="Q155">
        <f t="shared" ca="1" si="357"/>
        <v>7420</v>
      </c>
    </row>
    <row r="156" spans="2:17" x14ac:dyDescent="0.25">
      <c r="B156" t="str">
        <f t="shared" ca="1" si="349"/>
        <v>Eine Steinkugel hat einen Radius von 4.4 mm. Wie gross ist das Volumen?</v>
      </c>
      <c r="C156" t="str">
        <f t="shared" ca="1" si="350"/>
        <v>356.817 mm³</v>
      </c>
      <c r="E156">
        <f t="shared" ca="1" si="351"/>
        <v>36.1</v>
      </c>
      <c r="F156">
        <f t="shared" ca="1" si="352"/>
        <v>72.2</v>
      </c>
      <c r="G156">
        <f t="shared" ca="1" si="310"/>
        <v>197065.32550834617</v>
      </c>
      <c r="H156">
        <f t="shared" ca="1" si="311"/>
        <v>16376.619848339018</v>
      </c>
      <c r="I156" t="str">
        <f t="shared" ca="1" si="353"/>
        <v xml:space="preserve"> cm</v>
      </c>
      <c r="J156" t="str">
        <f t="shared" ca="1" si="354"/>
        <v xml:space="preserve"> cm²</v>
      </c>
      <c r="K156" t="str">
        <f t="shared" ca="1" si="258"/>
        <v xml:space="preserve"> cm³</v>
      </c>
      <c r="L156" t="str">
        <f t="shared" ref="L156" ca="1" si="425">CONCATENATE(CHOOSE(RANDBETWEEN(1,9),$S$1,$S$2,$S$3,$S$4,$S$5,$S$6,$S$7,$S$8,$S$9),"hat einen Durchmesser von ")</f>
        <v xml:space="preserve">Eine kugelförmige Figur hat einen Durchmesser von </v>
      </c>
      <c r="M156" t="str">
        <f t="shared" ca="1" si="423"/>
        <v xml:space="preserve"> cm. Wie gross ist die Oberfläche?</v>
      </c>
      <c r="O156" s="1" t="str">
        <f t="shared" ref="O156" ca="1" si="426">CONCATENATE(L156,F156,M156)</f>
        <v>Eine kugelförmige Figur hat einen Durchmesser von 72.2 cm. Wie gross ist die Oberfläche?</v>
      </c>
      <c r="P156" t="str">
        <f t="shared" ca="1" si="424"/>
        <v>16376.61 cm²</v>
      </c>
      <c r="Q156">
        <f t="shared" ca="1" si="357"/>
        <v>16068</v>
      </c>
    </row>
    <row r="157" spans="2:17" x14ac:dyDescent="0.25">
      <c r="B157" t="str">
        <f t="shared" ca="1" si="349"/>
        <v>Eine Kugel hat ein Volumen von 1317.089 dm³. Wie gross ist der Durchmesser?</v>
      </c>
      <c r="C157" t="str">
        <f t="shared" ca="1" si="350"/>
        <v>13.6 dm</v>
      </c>
      <c r="E157">
        <f t="shared" ca="1" si="351"/>
        <v>10.3</v>
      </c>
      <c r="F157">
        <f t="shared" ca="1" si="352"/>
        <v>20.6</v>
      </c>
      <c r="G157">
        <f t="shared" ca="1" si="310"/>
        <v>4577.2041541056196</v>
      </c>
      <c r="H157">
        <f t="shared" ca="1" si="311"/>
        <v>1333.1662584773649</v>
      </c>
      <c r="I157" t="str">
        <f t="shared" ca="1" si="353"/>
        <v xml:space="preserve"> dm</v>
      </c>
      <c r="J157" t="str">
        <f t="shared" ca="1" si="354"/>
        <v xml:space="preserve"> dm²</v>
      </c>
      <c r="K157" t="str">
        <f t="shared" ca="1" si="258"/>
        <v xml:space="preserve"> dm³</v>
      </c>
      <c r="L157" t="str">
        <f t="shared" ref="L157" ca="1" si="427">CONCATENATE(CHOOSE(RANDBETWEEN(1,9),$S$1,$S$2,$S$3,$S$4,$S$5,$S$6,$S$7,$S$8,$S$9),"hat ein Volumen von ")</f>
        <v xml:space="preserve">Eine Plastikkugel hat ein Volumen von </v>
      </c>
      <c r="M157" t="s">
        <v>22</v>
      </c>
      <c r="O157" s="1" t="str">
        <f t="shared" ref="O157" ca="1" si="428">CONCATENATE(L157,TRUNC(G157,3),K157,M157)</f>
        <v>Eine Plastikkugel hat ein Volumen von 4577.204 dm³. Wie gross ist der Radius?</v>
      </c>
      <c r="P157" t="str">
        <f t="shared" ref="P157:P158" ca="1" si="429">CONCATENATE(E157,I157)</f>
        <v>10.3 dm</v>
      </c>
      <c r="Q157">
        <f t="shared" ca="1" si="357"/>
        <v>16774</v>
      </c>
    </row>
    <row r="158" spans="2:17" x14ac:dyDescent="0.25">
      <c r="B158" t="str">
        <f t="shared" ca="1" si="349"/>
        <v>Eine Plastikkugel hat ein Volumen von 1134492.035 m³. Wie gross ist der Radius?</v>
      </c>
      <c r="C158" t="str">
        <f t="shared" ca="1" si="350"/>
        <v>64.7 m</v>
      </c>
      <c r="E158">
        <f t="shared" ca="1" si="351"/>
        <v>31.9</v>
      </c>
      <c r="F158">
        <f t="shared" ca="1" si="352"/>
        <v>63.8</v>
      </c>
      <c r="G158">
        <f t="shared" ca="1" si="310"/>
        <v>135975.49812933643</v>
      </c>
      <c r="H158">
        <f t="shared" ca="1" si="311"/>
        <v>12787.664400878037</v>
      </c>
      <c r="I158" t="str">
        <f t="shared" ca="1" si="353"/>
        <v xml:space="preserve"> m</v>
      </c>
      <c r="J158" t="str">
        <f t="shared" ca="1" si="354"/>
        <v xml:space="preserve"> m²</v>
      </c>
      <c r="K158" t="str">
        <f t="shared" ca="1" si="258"/>
        <v xml:space="preserve"> m³</v>
      </c>
      <c r="L158" t="str">
        <f t="shared" ref="L158" ca="1" si="430">CONCATENATE(CHOOSE(RANDBETWEEN(1,9),$S$1,$S$2,$S$3,$S$4,$S$5,$S$6,$S$7,$S$8,$S$9),"hat eine Oberfläche von ")</f>
        <v xml:space="preserve">Eine Glaskugel hat eine Oberfläche von </v>
      </c>
      <c r="M158" t="s">
        <v>22</v>
      </c>
      <c r="O158" s="1" t="str">
        <f t="shared" ref="O158" ca="1" si="431">CONCATENATE(L158,TRUNC(H158,2),J158,M158)</f>
        <v>Eine Glaskugel hat eine Oberfläche von 12787.66 m². Wie gross ist der Radius?</v>
      </c>
      <c r="P158" t="str">
        <f t="shared" ca="1" si="429"/>
        <v>31.9 m</v>
      </c>
      <c r="Q158">
        <f t="shared" ca="1" si="357"/>
        <v>19204</v>
      </c>
    </row>
    <row r="159" spans="2:17" x14ac:dyDescent="0.25">
      <c r="B159" t="str">
        <f t="shared" ca="1" si="349"/>
        <v>Eine Glaskugel hat ein Volumen von 1017752.969 mm³. Wie gross ist der Durchmesser?</v>
      </c>
      <c r="C159" t="str">
        <f t="shared" ca="1" si="350"/>
        <v>124.8 mm</v>
      </c>
      <c r="E159">
        <f t="shared" ca="1" si="351"/>
        <v>1.8</v>
      </c>
      <c r="F159">
        <f t="shared" ca="1" si="352"/>
        <v>3.6</v>
      </c>
      <c r="G159">
        <f t="shared" ca="1" si="310"/>
        <v>24.429024474314232</v>
      </c>
      <c r="H159">
        <f t="shared" ca="1" si="311"/>
        <v>40.715040790523723</v>
      </c>
      <c r="I159" t="str">
        <f t="shared" ca="1" si="353"/>
        <v xml:space="preserve"> cm</v>
      </c>
      <c r="J159" t="str">
        <f t="shared" ca="1" si="354"/>
        <v xml:space="preserve"> cm²</v>
      </c>
      <c r="K159" t="str">
        <f t="shared" ca="1" si="258"/>
        <v xml:space="preserve"> cm³</v>
      </c>
      <c r="L159" t="str">
        <f t="shared" ref="L159" ca="1" si="432">CONCATENATE(CHOOSE(RANDBETWEEN(1,7),$S$1,$S$2,$S$3,$S$4,$S$5,$S$6,$S$7),"hat ein Volumen von ")</f>
        <v xml:space="preserve">Eine Plastikkugel hat ein Volumen von </v>
      </c>
      <c r="M159" t="s">
        <v>23</v>
      </c>
      <c r="O159" s="1" t="str">
        <f t="shared" ref="O159" ca="1" si="433">CONCATENATE(L159,TRUNC(G159,3),K159,M159)</f>
        <v>Eine Plastikkugel hat ein Volumen von 24.429 cm³. Wie gross ist der Durchmesser?</v>
      </c>
      <c r="P159" t="str">
        <f t="shared" ref="P159:P160" ca="1" si="434">CONCATENATE(F159,I159)</f>
        <v>3.6 cm</v>
      </c>
      <c r="Q159">
        <f t="shared" ca="1" si="357"/>
        <v>2194</v>
      </c>
    </row>
    <row r="160" spans="2:17" x14ac:dyDescent="0.25">
      <c r="B160" t="str">
        <f t="shared" ca="1" si="349"/>
        <v>Eine Kugel hat einen Radius von 21.4 cm. Wie gross ist das Volumen?</v>
      </c>
      <c r="C160" t="str">
        <f t="shared" ca="1" si="350"/>
        <v>41051.584 cm³</v>
      </c>
      <c r="E160">
        <f t="shared" ca="1" si="351"/>
        <v>9</v>
      </c>
      <c r="F160">
        <f t="shared" ca="1" si="352"/>
        <v>18</v>
      </c>
      <c r="G160">
        <f t="shared" ca="1" si="310"/>
        <v>3053.6280592892786</v>
      </c>
      <c r="H160">
        <f t="shared" ca="1" si="311"/>
        <v>1017.8760197630929</v>
      </c>
      <c r="I160" t="str">
        <f t="shared" ca="1" si="353"/>
        <v xml:space="preserve"> m</v>
      </c>
      <c r="J160" t="str">
        <f t="shared" ca="1" si="354"/>
        <v xml:space="preserve"> m²</v>
      </c>
      <c r="K160" t="str">
        <f t="shared" ca="1" si="258"/>
        <v xml:space="preserve"> m³</v>
      </c>
      <c r="L160" t="str">
        <f t="shared" ref="L160" ca="1" si="435">CONCATENATE(CHOOSE(RANDBETWEEN(1,9),$S$1,$S$2,$S$3,$S$4,$S$5,$S$6,$S$7,$S$8,$S$9),"hat eine Oberfläche von ")</f>
        <v xml:space="preserve">Eine Kugel hat eine Oberfläche von </v>
      </c>
      <c r="M160" t="s">
        <v>23</v>
      </c>
      <c r="O160" s="1" t="str">
        <f t="shared" ref="O160" ca="1" si="436">CONCATENATE(L160,TRUNC(H160,2),J160,M160)</f>
        <v>Eine Kugel hat eine Oberfläche von 1017.87 m². Wie gross ist der Durchmesser?</v>
      </c>
      <c r="P160" t="str">
        <f t="shared" ca="1" si="434"/>
        <v>18 m</v>
      </c>
      <c r="Q160">
        <f t="shared" ca="1" si="357"/>
        <v>7556</v>
      </c>
    </row>
    <row r="161" spans="2:17" x14ac:dyDescent="0.25">
      <c r="B161" t="str">
        <f t="shared" ca="1" si="349"/>
        <v>Eine Steinkugel hat ein Volumen von 111970.127 cm³. Wie gross ist der Durchmesser?</v>
      </c>
      <c r="C161" t="str">
        <f t="shared" ca="1" si="350"/>
        <v>59.8 cm</v>
      </c>
      <c r="E161">
        <f t="shared" ca="1" si="351"/>
        <v>73.5</v>
      </c>
      <c r="F161">
        <f t="shared" ca="1" si="352"/>
        <v>147</v>
      </c>
      <c r="G161">
        <f t="shared" ca="1" si="310"/>
        <v>1663223.553459835</v>
      </c>
      <c r="H161">
        <f t="shared" ca="1" si="311"/>
        <v>67886.675651421843</v>
      </c>
      <c r="I161" t="str">
        <f t="shared" ca="1" si="353"/>
        <v xml:space="preserve"> cm</v>
      </c>
      <c r="J161" t="str">
        <f t="shared" ca="1" si="354"/>
        <v xml:space="preserve"> cm²</v>
      </c>
      <c r="K161" t="str">
        <f t="shared" ref="K161:K224" ca="1" si="437">CONCATENATE(I161,"³")</f>
        <v xml:space="preserve"> cm³</v>
      </c>
      <c r="L161" t="str">
        <f t="shared" ref="L161" ca="1" si="438">CONCATENATE(CHOOSE(RANDBETWEEN(1,9),$S$1,$S$2,$S$3,$S$4,$S$5,$S$6,$S$7,$S$8,$S$9),"hat einen Radius von ")</f>
        <v xml:space="preserve">Eine Stahlkugel hat einen Radius von </v>
      </c>
      <c r="M161" t="str">
        <f t="shared" ref="M161:M162" ca="1" si="439">CONCATENATE(I161,". Wie gross ist das Volumen?")</f>
        <v xml:space="preserve"> cm. Wie gross ist das Volumen?</v>
      </c>
      <c r="O161" s="1" t="str">
        <f t="shared" ref="O161" ca="1" si="440">CONCATENATE(L161,E161,M161)</f>
        <v>Eine Stahlkugel hat einen Radius von 73.5 cm. Wie gross ist das Volumen?</v>
      </c>
      <c r="P161" t="str">
        <f t="shared" ref="P161:P162" ca="1" si="441">CONCATENATE(TRUNC(G161,3),K161)</f>
        <v>1663223.553 cm³</v>
      </c>
      <c r="Q161">
        <f t="shared" ca="1" si="357"/>
        <v>11601</v>
      </c>
    </row>
    <row r="162" spans="2:17" x14ac:dyDescent="0.25">
      <c r="B162" t="str">
        <f t="shared" ca="1" si="349"/>
        <v>Eine kugelförmige Figur hat einen Durchmesser von 163 mm. Wie gross ist die Oberfläche?</v>
      </c>
      <c r="C162" t="str">
        <f t="shared" ca="1" si="350"/>
        <v>83468.97 mm²</v>
      </c>
      <c r="E162">
        <f t="shared" ca="1" si="351"/>
        <v>54.3</v>
      </c>
      <c r="F162">
        <f t="shared" ca="1" si="352"/>
        <v>108.6</v>
      </c>
      <c r="G162">
        <f t="shared" ca="1" si="310"/>
        <v>670637.90747844696</v>
      </c>
      <c r="H162">
        <f t="shared" ca="1" si="311"/>
        <v>37051.818092731875</v>
      </c>
      <c r="I162" t="str">
        <f t="shared" ca="1" si="353"/>
        <v xml:space="preserve"> cm</v>
      </c>
      <c r="J162" t="str">
        <f t="shared" ca="1" si="354"/>
        <v xml:space="preserve"> cm²</v>
      </c>
      <c r="K162" t="str">
        <f t="shared" ca="1" si="437"/>
        <v xml:space="preserve"> cm³</v>
      </c>
      <c r="L162" t="str">
        <f t="shared" ref="L162" ca="1" si="442">CONCATENATE(CHOOSE(RANDBETWEEN(1,9),$S$1,$S$2,$S$3,$S$4,$S$5,$S$6,$S$7,$S$8,$S$9),"hat einen Durchmesser von ")</f>
        <v xml:space="preserve">Eine Glaskugel hat einen Durchmesser von </v>
      </c>
      <c r="M162" t="str">
        <f t="shared" ca="1" si="439"/>
        <v xml:space="preserve"> cm. Wie gross ist das Volumen?</v>
      </c>
      <c r="O162" s="1" t="str">
        <f t="shared" ref="O162" ca="1" si="443">CONCATENATE(L162,F162,M162)</f>
        <v>Eine Glaskugel hat einen Durchmesser von 108.6 cm. Wie gross ist das Volumen?</v>
      </c>
      <c r="P162" t="str">
        <f t="shared" ca="1" si="441"/>
        <v>670637.907 cm³</v>
      </c>
      <c r="Q162">
        <f t="shared" ca="1" si="357"/>
        <v>18980</v>
      </c>
    </row>
    <row r="163" spans="2:17" x14ac:dyDescent="0.25">
      <c r="B163" t="str">
        <f t="shared" ca="1" si="349"/>
        <v>Ein Ball hat einen Radius von 48.6 m. Wie gross ist das Volumen?</v>
      </c>
      <c r="C163" t="str">
        <f t="shared" ca="1" si="350"/>
        <v>480836.488 m³</v>
      </c>
      <c r="E163">
        <f t="shared" ca="1" si="351"/>
        <v>68.8</v>
      </c>
      <c r="F163">
        <f t="shared" ca="1" si="352"/>
        <v>137.6</v>
      </c>
      <c r="G163">
        <f t="shared" ca="1" si="310"/>
        <v>1364124.2329577536</v>
      </c>
      <c r="H163">
        <f t="shared" ca="1" si="311"/>
        <v>59482.161320832274</v>
      </c>
      <c r="I163" t="str">
        <f t="shared" ca="1" si="353"/>
        <v xml:space="preserve"> m</v>
      </c>
      <c r="J163" t="str">
        <f t="shared" ca="1" si="354"/>
        <v xml:space="preserve"> m²</v>
      </c>
      <c r="K163" t="str">
        <f t="shared" ca="1" si="437"/>
        <v xml:space="preserve"> m³</v>
      </c>
      <c r="L163" t="str">
        <f t="shared" ref="L163" ca="1" si="444">CONCATENATE(CHOOSE(RANDBETWEEN(1,9),$S$1,$S$2,$S$3,$S$4,$S$5,$S$6,$S$7,$S$8,$S$9),"hat einen Radius von ")</f>
        <v xml:space="preserve">Eine Holzkugel hat einen Radius von </v>
      </c>
      <c r="M163" t="str">
        <f t="shared" ref="M163:M164" ca="1" si="445">CONCATENATE(I163,". Wie gross ist die Oberfläche?")</f>
        <v xml:space="preserve"> m. Wie gross ist die Oberfläche?</v>
      </c>
      <c r="O163" s="1" t="str">
        <f t="shared" ca="1" si="360"/>
        <v>Eine Holzkugel hat einen Radius von 68.8 m. Wie gross ist die Oberfläche?</v>
      </c>
      <c r="P163" t="str">
        <f t="shared" ref="P163:P164" ca="1" si="446">CONCATENATE(TRUNC(H163,2),J163)</f>
        <v>59482.16 m²</v>
      </c>
      <c r="Q163">
        <f t="shared" ca="1" si="357"/>
        <v>9967</v>
      </c>
    </row>
    <row r="164" spans="2:17" x14ac:dyDescent="0.25">
      <c r="B164" t="str">
        <f t="shared" ca="1" si="349"/>
        <v>Eine Holzkugel hat eine Oberfläche von 7980.14 dm². Wie gross ist der Durchmesser?</v>
      </c>
      <c r="C164" t="str">
        <f t="shared" ca="1" si="350"/>
        <v>50.4 dm</v>
      </c>
      <c r="E164">
        <f t="shared" ca="1" si="351"/>
        <v>44.1</v>
      </c>
      <c r="F164">
        <f t="shared" ca="1" si="352"/>
        <v>88.2</v>
      </c>
      <c r="G164">
        <f t="shared" ca="1" si="310"/>
        <v>359256.28754732438</v>
      </c>
      <c r="H164">
        <f t="shared" ca="1" si="311"/>
        <v>24439.203234511864</v>
      </c>
      <c r="I164" t="str">
        <f t="shared" ca="1" si="353"/>
        <v xml:space="preserve"> m</v>
      </c>
      <c r="J164" t="str">
        <f t="shared" ca="1" si="354"/>
        <v xml:space="preserve"> m²</v>
      </c>
      <c r="K164" t="str">
        <f t="shared" ca="1" si="437"/>
        <v xml:space="preserve"> m³</v>
      </c>
      <c r="L164" t="str">
        <f t="shared" ref="L164" ca="1" si="447">CONCATENATE(CHOOSE(RANDBETWEEN(1,9),$S$1,$S$2,$S$3,$S$4,$S$5,$S$6,$S$7,$S$8,$S$9),"hat einen Durchmesser von ")</f>
        <v xml:space="preserve">Eine Kugel hat einen Durchmesser von </v>
      </c>
      <c r="M164" t="str">
        <f t="shared" ca="1" si="445"/>
        <v xml:space="preserve"> m. Wie gross ist die Oberfläche?</v>
      </c>
      <c r="O164" s="1" t="str">
        <f t="shared" ref="O164" ca="1" si="448">CONCATENATE(L164,F164,M164)</f>
        <v>Eine Kugel hat einen Durchmesser von 88.2 m. Wie gross ist die Oberfläche?</v>
      </c>
      <c r="P164" t="str">
        <f t="shared" ca="1" si="446"/>
        <v>24439.2 m²</v>
      </c>
      <c r="Q164">
        <f t="shared" ca="1" si="357"/>
        <v>8548</v>
      </c>
    </row>
    <row r="165" spans="2:17" x14ac:dyDescent="0.25">
      <c r="B165" t="str">
        <f t="shared" ca="1" si="349"/>
        <v>Eine Kugel hat einen Radius von 64.2 mm. Wie gross ist die Oberfläche?</v>
      </c>
      <c r="C165" t="str">
        <f t="shared" ca="1" si="350"/>
        <v>51794.05 mm²</v>
      </c>
      <c r="E165">
        <f t="shared" ca="1" si="351"/>
        <v>84.1</v>
      </c>
      <c r="F165">
        <f t="shared" ca="1" si="352"/>
        <v>168.2</v>
      </c>
      <c r="G165">
        <f t="shared" ca="1" si="310"/>
        <v>2491590.1005833107</v>
      </c>
      <c r="H165">
        <f t="shared" ca="1" si="311"/>
        <v>88879.551744945697</v>
      </c>
      <c r="I165" t="str">
        <f t="shared" ca="1" si="353"/>
        <v xml:space="preserve"> mm</v>
      </c>
      <c r="J165" t="str">
        <f t="shared" ca="1" si="354"/>
        <v xml:space="preserve"> mm²</v>
      </c>
      <c r="K165" t="str">
        <f t="shared" ca="1" si="437"/>
        <v xml:space="preserve"> mm³</v>
      </c>
      <c r="L165" t="str">
        <f t="shared" ref="L165" ca="1" si="449">CONCATENATE(CHOOSE(RANDBETWEEN(1,9),$S$1,$S$2,$S$3,$S$4,$S$5,$S$6,$S$7,$S$8,$S$9),"hat ein Volumen von ")</f>
        <v xml:space="preserve">Eine Kugel hat ein Volumen von </v>
      </c>
      <c r="M165" t="s">
        <v>22</v>
      </c>
      <c r="O165" s="1" t="str">
        <f t="shared" ref="O165" ca="1" si="450">CONCATENATE(L165,TRUNC(G165,3),K165,M165)</f>
        <v>Eine Kugel hat ein Volumen von 2491590.1 mm³. Wie gross ist der Radius?</v>
      </c>
      <c r="P165" t="str">
        <f t="shared" ref="P165:P166" ca="1" si="451">CONCATENATE(E165,I165)</f>
        <v>84.1 mm</v>
      </c>
      <c r="Q165">
        <f t="shared" ca="1" si="357"/>
        <v>12506</v>
      </c>
    </row>
    <row r="166" spans="2:17" x14ac:dyDescent="0.25">
      <c r="B166" t="str">
        <f t="shared" ca="1" si="349"/>
        <v>Ein Ball hat einen Radius von 62.1 m. Wie gross ist das Volumen?</v>
      </c>
      <c r="C166" t="str">
        <f t="shared" ca="1" si="350"/>
        <v>1003144.3 m³</v>
      </c>
      <c r="E166">
        <f t="shared" ca="1" si="351"/>
        <v>18.2</v>
      </c>
      <c r="F166">
        <f t="shared" ca="1" si="352"/>
        <v>36.4</v>
      </c>
      <c r="G166">
        <f t="shared" ca="1" si="310"/>
        <v>25252.406587288682</v>
      </c>
      <c r="H166">
        <f t="shared" ca="1" si="311"/>
        <v>4162.484602300332</v>
      </c>
      <c r="I166" t="str">
        <f t="shared" ca="1" si="353"/>
        <v xml:space="preserve"> mm</v>
      </c>
      <c r="J166" t="str">
        <f t="shared" ca="1" si="354"/>
        <v xml:space="preserve"> mm²</v>
      </c>
      <c r="K166" t="str">
        <f t="shared" ca="1" si="437"/>
        <v xml:space="preserve"> mm³</v>
      </c>
      <c r="L166" t="str">
        <f t="shared" ref="L166" ca="1" si="452">CONCATENATE(CHOOSE(RANDBETWEEN(1,9),$S$1,$S$2,$S$3,$S$4,$S$5,$S$6,$S$7,$S$8,$S$9),"hat eine Oberfläche von ")</f>
        <v xml:space="preserve">Eine Kugel hat eine Oberfläche von </v>
      </c>
      <c r="M166" t="s">
        <v>22</v>
      </c>
      <c r="O166" s="1" t="str">
        <f t="shared" ref="O166" ca="1" si="453">CONCATENATE(L166,TRUNC(H166,2),J166,M166)</f>
        <v>Eine Kugel hat eine Oberfläche von 4162.48 mm². Wie gross ist der Radius?</v>
      </c>
      <c r="P166" t="str">
        <f t="shared" ca="1" si="451"/>
        <v>18.2 mm</v>
      </c>
      <c r="Q166">
        <f t="shared" ca="1" si="357"/>
        <v>9693</v>
      </c>
    </row>
    <row r="167" spans="2:17" x14ac:dyDescent="0.25">
      <c r="B167" t="str">
        <f t="shared" ca="1" si="349"/>
        <v>Ein Ball hat eine Oberfläche von 61751.27 mm². Wie gross ist der Durchmesser?</v>
      </c>
      <c r="C167" t="str">
        <f t="shared" ca="1" si="350"/>
        <v>140.2 mm</v>
      </c>
      <c r="E167">
        <f t="shared" ca="1" si="351"/>
        <v>58.3</v>
      </c>
      <c r="F167">
        <f t="shared" ca="1" si="352"/>
        <v>116.6</v>
      </c>
      <c r="G167">
        <f t="shared" ca="1" si="310"/>
        <v>830030.925212236</v>
      </c>
      <c r="H167">
        <f t="shared" ca="1" si="311"/>
        <v>42711.711417439248</v>
      </c>
      <c r="I167" t="str">
        <f t="shared" ca="1" si="353"/>
        <v xml:space="preserve"> cm</v>
      </c>
      <c r="J167" t="str">
        <f t="shared" ca="1" si="354"/>
        <v xml:space="preserve"> cm²</v>
      </c>
      <c r="K167" t="str">
        <f t="shared" ca="1" si="437"/>
        <v xml:space="preserve"> cm³</v>
      </c>
      <c r="L167" t="str">
        <f t="shared" ref="L167" ca="1" si="454">CONCATENATE(CHOOSE(RANDBETWEEN(1,7),$S$1,$S$2,$S$3,$S$4,$S$5,$S$6,$S$7),"hat ein Volumen von ")</f>
        <v xml:space="preserve">Eine Glasmurmel hat ein Volumen von </v>
      </c>
      <c r="M167" t="s">
        <v>23</v>
      </c>
      <c r="O167" s="1" t="str">
        <f t="shared" ref="O167" ca="1" si="455">CONCATENATE(L167,TRUNC(G167,3),K167,M167)</f>
        <v>Eine Glasmurmel hat ein Volumen von 830030.925 cm³. Wie gross ist der Durchmesser?</v>
      </c>
      <c r="P167" t="str">
        <f t="shared" ref="P167:P168" ca="1" si="456">CONCATENATE(F167,I167)</f>
        <v>116.6 cm</v>
      </c>
      <c r="Q167">
        <f t="shared" ca="1" si="357"/>
        <v>12445</v>
      </c>
    </row>
    <row r="168" spans="2:17" x14ac:dyDescent="0.25">
      <c r="B168" t="str">
        <f t="shared" ca="1" si="349"/>
        <v>Eine Steinkugel hat einen Radius von 44.5 m. Wie gross ist das Volumen?</v>
      </c>
      <c r="C168" t="str">
        <f t="shared" ca="1" si="350"/>
        <v>369120.905 m³</v>
      </c>
      <c r="E168">
        <f t="shared" ca="1" si="351"/>
        <v>8.1999999999999993</v>
      </c>
      <c r="F168">
        <f t="shared" ca="1" si="352"/>
        <v>16.399999999999999</v>
      </c>
      <c r="G168">
        <f t="shared" ca="1" si="310"/>
        <v>2309.5648776326625</v>
      </c>
      <c r="H168">
        <f t="shared" ca="1" si="311"/>
        <v>844.96276010951067</v>
      </c>
      <c r="I168" t="str">
        <f t="shared" ca="1" si="353"/>
        <v xml:space="preserve"> m</v>
      </c>
      <c r="J168" t="str">
        <f t="shared" ca="1" si="354"/>
        <v xml:space="preserve"> m²</v>
      </c>
      <c r="K168" t="str">
        <f t="shared" ca="1" si="437"/>
        <v xml:space="preserve"> m³</v>
      </c>
      <c r="L168" t="str">
        <f t="shared" ref="L168" ca="1" si="457">CONCATENATE(CHOOSE(RANDBETWEEN(1,9),$S$1,$S$2,$S$3,$S$4,$S$5,$S$6,$S$7,$S$8,$S$9),"hat eine Oberfläche von ")</f>
        <v xml:space="preserve">Eine Holzkugel hat eine Oberfläche von </v>
      </c>
      <c r="M168" t="s">
        <v>23</v>
      </c>
      <c r="O168" s="1" t="str">
        <f t="shared" ref="O168" ca="1" si="458">CONCATENATE(L168,TRUNC(H168,2),J168,M168)</f>
        <v>Eine Holzkugel hat eine Oberfläche von 844.96 m². Wie gross ist der Durchmesser?</v>
      </c>
      <c r="P168" t="str">
        <f t="shared" ca="1" si="456"/>
        <v>16.4 m</v>
      </c>
      <c r="Q168">
        <f t="shared" ca="1" si="357"/>
        <v>5762</v>
      </c>
    </row>
    <row r="169" spans="2:17" x14ac:dyDescent="0.25">
      <c r="B169" t="str">
        <f t="shared" ca="1" si="349"/>
        <v>Eine Kugel hat ein Volumen von 2491590.1 mm³. Wie gross ist der Radius?</v>
      </c>
      <c r="C169" t="str">
        <f t="shared" ca="1" si="350"/>
        <v>84.1 mm</v>
      </c>
      <c r="E169">
        <f t="shared" ca="1" si="351"/>
        <v>38.6</v>
      </c>
      <c r="F169">
        <f t="shared" ca="1" si="352"/>
        <v>77.2</v>
      </c>
      <c r="G169">
        <f t="shared" ca="1" si="310"/>
        <v>240907.6123460083</v>
      </c>
      <c r="H169">
        <f t="shared" ca="1" si="311"/>
        <v>18723.389560570595</v>
      </c>
      <c r="I169" t="str">
        <f t="shared" ca="1" si="353"/>
        <v xml:space="preserve"> mm</v>
      </c>
      <c r="J169" t="str">
        <f t="shared" ca="1" si="354"/>
        <v xml:space="preserve"> mm²</v>
      </c>
      <c r="K169" t="str">
        <f t="shared" ca="1" si="437"/>
        <v xml:space="preserve"> mm³</v>
      </c>
      <c r="L169" t="str">
        <f t="shared" ref="L169" ca="1" si="459">CONCATENATE(CHOOSE(RANDBETWEEN(1,9),$S$1,$S$2,$S$3,$S$4,$S$5,$S$6,$S$7,$S$8,$S$9),"hat einen Radius von ")</f>
        <v xml:space="preserve">Eine Glasmurmel hat einen Radius von </v>
      </c>
      <c r="M169" t="str">
        <f t="shared" ref="M169:M170" ca="1" si="460">CONCATENATE(I169,". Wie gross ist das Volumen?")</f>
        <v xml:space="preserve"> mm. Wie gross ist das Volumen?</v>
      </c>
      <c r="O169" s="1" t="str">
        <f t="shared" ref="O169" ca="1" si="461">CONCATENATE(L169,E169,M169)</f>
        <v>Eine Glasmurmel hat einen Radius von 38.6 mm. Wie gross ist das Volumen?</v>
      </c>
      <c r="P169" t="str">
        <f t="shared" ref="P169:P170" ca="1" si="462">CONCATENATE(TRUNC(G169,3),K169)</f>
        <v>240907.612 mm³</v>
      </c>
      <c r="Q169">
        <f t="shared" ca="1" si="357"/>
        <v>10786</v>
      </c>
    </row>
    <row r="170" spans="2:17" x14ac:dyDescent="0.25">
      <c r="B170" t="str">
        <f t="shared" ca="1" si="349"/>
        <v>Eine Kugel hat einen Durchmesser von 176.2 dm. Wie gross ist das Volumen?</v>
      </c>
      <c r="C170" t="str">
        <f t="shared" ca="1" si="350"/>
        <v>2864285.698 dm³</v>
      </c>
      <c r="E170">
        <f t="shared" ca="1" si="351"/>
        <v>82.9</v>
      </c>
      <c r="F170">
        <f t="shared" ca="1" si="352"/>
        <v>165.8</v>
      </c>
      <c r="G170">
        <f t="shared" ca="1" si="310"/>
        <v>2386449.2380067841</v>
      </c>
      <c r="H170">
        <f t="shared" ca="1" si="311"/>
        <v>86361.251073828127</v>
      </c>
      <c r="I170" t="str">
        <f t="shared" ca="1" si="353"/>
        <v xml:space="preserve"> cm</v>
      </c>
      <c r="J170" t="str">
        <f t="shared" ca="1" si="354"/>
        <v xml:space="preserve"> cm²</v>
      </c>
      <c r="K170" t="str">
        <f t="shared" ca="1" si="437"/>
        <v xml:space="preserve"> cm³</v>
      </c>
      <c r="L170" t="str">
        <f t="shared" ref="L170" ca="1" si="463">CONCATENATE(CHOOSE(RANDBETWEEN(1,9),$S$1,$S$2,$S$3,$S$4,$S$5,$S$6,$S$7,$S$8,$S$9),"hat einen Durchmesser von ")</f>
        <v xml:space="preserve">Eine Glaskugel hat einen Durchmesser von </v>
      </c>
      <c r="M170" t="str">
        <f t="shared" ca="1" si="460"/>
        <v xml:space="preserve"> cm. Wie gross ist das Volumen?</v>
      </c>
      <c r="O170" s="1" t="str">
        <f t="shared" ref="O170" ca="1" si="464">CONCATENATE(L170,F170,M170)</f>
        <v>Eine Glaskugel hat einen Durchmesser von 165.8 cm. Wie gross ist das Volumen?</v>
      </c>
      <c r="P170" t="str">
        <f t="shared" ca="1" si="462"/>
        <v>2386449.238 cm³</v>
      </c>
      <c r="Q170">
        <f t="shared" ca="1" si="357"/>
        <v>7108</v>
      </c>
    </row>
    <row r="171" spans="2:17" x14ac:dyDescent="0.25">
      <c r="B171" t="str">
        <f t="shared" ca="1" si="349"/>
        <v>Eine Glasmurmel hat ein Volumen von 830030.925 cm³. Wie gross ist der Durchmesser?</v>
      </c>
      <c r="C171" t="str">
        <f t="shared" ca="1" si="350"/>
        <v>116.6 cm</v>
      </c>
      <c r="E171">
        <f t="shared" ca="1" si="351"/>
        <v>18.3</v>
      </c>
      <c r="F171">
        <f t="shared" ca="1" si="352"/>
        <v>36.6</v>
      </c>
      <c r="G171">
        <f t="shared" ca="1" si="310"/>
        <v>25670.946315760739</v>
      </c>
      <c r="H171">
        <f t="shared" ca="1" si="311"/>
        <v>4208.3518550427434</v>
      </c>
      <c r="I171" t="str">
        <f t="shared" ca="1" si="353"/>
        <v xml:space="preserve"> m</v>
      </c>
      <c r="J171" t="str">
        <f t="shared" ca="1" si="354"/>
        <v xml:space="preserve"> m²</v>
      </c>
      <c r="K171" t="str">
        <f t="shared" ca="1" si="437"/>
        <v xml:space="preserve"> m³</v>
      </c>
      <c r="L171" t="str">
        <f t="shared" ref="L171" ca="1" si="465">CONCATENATE(CHOOSE(RANDBETWEEN(1,9),$S$1,$S$2,$S$3,$S$4,$S$5,$S$6,$S$7,$S$8,$S$9),"hat einen Radius von ")</f>
        <v xml:space="preserve">Eine Glaskugel hat einen Radius von </v>
      </c>
      <c r="M171" t="str">
        <f t="shared" ref="M171:M172" ca="1" si="466">CONCATENATE(I171,". Wie gross ist die Oberfläche?")</f>
        <v xml:space="preserve"> m. Wie gross ist die Oberfläche?</v>
      </c>
      <c r="O171" s="1" t="str">
        <f t="shared" ca="1" si="360"/>
        <v>Eine Glaskugel hat einen Radius von 18.3 m. Wie gross ist die Oberfläche?</v>
      </c>
      <c r="P171" t="str">
        <f t="shared" ref="P171:P172" ca="1" si="467">CONCATENATE(TRUNC(H171,2),J171)</f>
        <v>4208.35 m²</v>
      </c>
      <c r="Q171">
        <f t="shared" ca="1" si="357"/>
        <v>10944</v>
      </c>
    </row>
    <row r="172" spans="2:17" x14ac:dyDescent="0.25">
      <c r="B172" t="str">
        <f t="shared" ca="1" si="349"/>
        <v>Eine Plastikkugel hat ein Volumen von 229.847 cm³. Wie gross ist der Durchmesser?</v>
      </c>
      <c r="C172" t="str">
        <f t="shared" ca="1" si="350"/>
        <v>7.6 cm</v>
      </c>
      <c r="E172">
        <f t="shared" ca="1" si="351"/>
        <v>70.8</v>
      </c>
      <c r="F172">
        <f t="shared" ca="1" si="352"/>
        <v>141.6</v>
      </c>
      <c r="G172">
        <f t="shared" ca="1" si="310"/>
        <v>1486580.331114128</v>
      </c>
      <c r="H172">
        <f t="shared" ca="1" si="311"/>
        <v>62990.691996361355</v>
      </c>
      <c r="I172" t="str">
        <f t="shared" ca="1" si="353"/>
        <v xml:space="preserve"> m</v>
      </c>
      <c r="J172" t="str">
        <f t="shared" ca="1" si="354"/>
        <v xml:space="preserve"> m²</v>
      </c>
      <c r="K172" t="str">
        <f t="shared" ca="1" si="437"/>
        <v xml:space="preserve"> m³</v>
      </c>
      <c r="L172" t="str">
        <f t="shared" ref="L172" ca="1" si="468">CONCATENATE(CHOOSE(RANDBETWEEN(1,9),$S$1,$S$2,$S$3,$S$4,$S$5,$S$6,$S$7,$S$8,$S$9),"hat einen Durchmesser von ")</f>
        <v xml:space="preserve">Eine Glaskugel hat einen Durchmesser von </v>
      </c>
      <c r="M172" t="str">
        <f t="shared" ca="1" si="466"/>
        <v xml:space="preserve"> m. Wie gross ist die Oberfläche?</v>
      </c>
      <c r="O172" s="1" t="str">
        <f t="shared" ref="O172" ca="1" si="469">CONCATENATE(L172,F172,M172)</f>
        <v>Eine Glaskugel hat einen Durchmesser von 141.6 m. Wie gross ist die Oberfläche?</v>
      </c>
      <c r="P172" t="str">
        <f t="shared" ca="1" si="467"/>
        <v>62990.69 m²</v>
      </c>
      <c r="Q172">
        <f t="shared" ca="1" si="357"/>
        <v>7312</v>
      </c>
    </row>
    <row r="173" spans="2:17" x14ac:dyDescent="0.25">
      <c r="B173" t="str">
        <f t="shared" ca="1" si="349"/>
        <v>Eine Glaskugel hat einen Durchmesser von 173 cm. Wie gross ist das Volumen?</v>
      </c>
      <c r="C173" t="str">
        <f t="shared" ca="1" si="350"/>
        <v>2711046.281 cm³</v>
      </c>
      <c r="E173">
        <f t="shared" ca="1" si="351"/>
        <v>33.9</v>
      </c>
      <c r="F173">
        <f t="shared" ca="1" si="352"/>
        <v>67.8</v>
      </c>
      <c r="G173">
        <f t="shared" ca="1" si="310"/>
        <v>163187.80614312302</v>
      </c>
      <c r="H173">
        <f t="shared" ca="1" si="311"/>
        <v>14441.398773727702</v>
      </c>
      <c r="I173" t="str">
        <f t="shared" ca="1" si="353"/>
        <v xml:space="preserve"> cm</v>
      </c>
      <c r="J173" t="str">
        <f t="shared" ca="1" si="354"/>
        <v xml:space="preserve"> cm²</v>
      </c>
      <c r="K173" t="str">
        <f t="shared" ca="1" si="437"/>
        <v xml:space="preserve"> cm³</v>
      </c>
      <c r="L173" t="str">
        <f t="shared" ref="L173" ca="1" si="470">CONCATENATE(CHOOSE(RANDBETWEEN(1,9),$S$1,$S$2,$S$3,$S$4,$S$5,$S$6,$S$7,$S$8,$S$9),"hat ein Volumen von ")</f>
        <v xml:space="preserve">Eine kugelförmige Figur hat ein Volumen von </v>
      </c>
      <c r="M173" t="s">
        <v>22</v>
      </c>
      <c r="O173" s="1" t="str">
        <f t="shared" ref="O173" ca="1" si="471">CONCATENATE(L173,TRUNC(G173,3),K173,M173)</f>
        <v>Eine kugelförmige Figur hat ein Volumen von 163187.806 cm³. Wie gross ist der Radius?</v>
      </c>
      <c r="P173" t="str">
        <f t="shared" ref="P173:P174" ca="1" si="472">CONCATENATE(E173,I173)</f>
        <v>33.9 cm</v>
      </c>
      <c r="Q173">
        <f t="shared" ca="1" si="357"/>
        <v>2524</v>
      </c>
    </row>
    <row r="174" spans="2:17" x14ac:dyDescent="0.25">
      <c r="B174" t="str">
        <f t="shared" ca="1" si="349"/>
        <v>Eine Kugel hat einen Durchmesser von 52 m. Wie gross ist die Oberfläche?</v>
      </c>
      <c r="C174" t="str">
        <f t="shared" ca="1" si="350"/>
        <v>8494.86 m²</v>
      </c>
      <c r="E174">
        <f t="shared" ca="1" si="351"/>
        <v>31.5</v>
      </c>
      <c r="F174">
        <f t="shared" ca="1" si="352"/>
        <v>63</v>
      </c>
      <c r="G174">
        <f t="shared" ca="1" si="310"/>
        <v>130924.30304202782</v>
      </c>
      <c r="H174">
        <f t="shared" ca="1" si="311"/>
        <v>12468.981242097889</v>
      </c>
      <c r="I174" t="str">
        <f t="shared" ca="1" si="353"/>
        <v xml:space="preserve"> mm</v>
      </c>
      <c r="J174" t="str">
        <f t="shared" ca="1" si="354"/>
        <v xml:space="preserve"> mm²</v>
      </c>
      <c r="K174" t="str">
        <f t="shared" ca="1" si="437"/>
        <v xml:space="preserve"> mm³</v>
      </c>
      <c r="L174" t="str">
        <f t="shared" ref="L174" ca="1" si="473">CONCATENATE(CHOOSE(RANDBETWEEN(1,9),$S$1,$S$2,$S$3,$S$4,$S$5,$S$6,$S$7,$S$8,$S$9),"hat eine Oberfläche von ")</f>
        <v xml:space="preserve">Ein Ball hat eine Oberfläche von </v>
      </c>
      <c r="M174" t="s">
        <v>22</v>
      </c>
      <c r="O174" s="1" t="str">
        <f t="shared" ref="O174" ca="1" si="474">CONCATENATE(L174,TRUNC(H174,2),J174,M174)</f>
        <v>Ein Ball hat eine Oberfläche von 12468.98 mm². Wie gross ist der Radius?</v>
      </c>
      <c r="P174" t="str">
        <f t="shared" ca="1" si="472"/>
        <v>31.5 mm</v>
      </c>
      <c r="Q174">
        <f t="shared" ca="1" si="357"/>
        <v>16424</v>
      </c>
    </row>
    <row r="175" spans="2:17" x14ac:dyDescent="0.25">
      <c r="B175" t="str">
        <f t="shared" ca="1" si="349"/>
        <v>Ein Ball hat einen Durchmesser von 135 mm. Wie gross ist die Oberfläche?</v>
      </c>
      <c r="C175" t="str">
        <f t="shared" ca="1" si="350"/>
        <v>57255.52 mm²</v>
      </c>
      <c r="E175">
        <f t="shared" ca="1" si="351"/>
        <v>15.8</v>
      </c>
      <c r="F175">
        <f t="shared" ca="1" si="352"/>
        <v>31.6</v>
      </c>
      <c r="G175">
        <f t="shared" ca="1" si="310"/>
        <v>16521.895470221421</v>
      </c>
      <c r="H175">
        <f t="shared" ca="1" si="311"/>
        <v>3137.0687601686241</v>
      </c>
      <c r="I175" t="str">
        <f t="shared" ca="1" si="353"/>
        <v xml:space="preserve"> cm</v>
      </c>
      <c r="J175" t="str">
        <f t="shared" ca="1" si="354"/>
        <v xml:space="preserve"> cm²</v>
      </c>
      <c r="K175" t="str">
        <f t="shared" ca="1" si="437"/>
        <v xml:space="preserve"> cm³</v>
      </c>
      <c r="L175" t="str">
        <f t="shared" ref="L175" ca="1" si="475">CONCATENATE(CHOOSE(RANDBETWEEN(1,7),$S$1,$S$2,$S$3,$S$4,$S$5,$S$6,$S$7),"hat ein Volumen von ")</f>
        <v xml:space="preserve">Eine Stahlkugel hat ein Volumen von </v>
      </c>
      <c r="M175" t="s">
        <v>23</v>
      </c>
      <c r="O175" s="1" t="str">
        <f t="shared" ref="O175" ca="1" si="476">CONCATENATE(L175,TRUNC(G175,3),K175,M175)</f>
        <v>Eine Stahlkugel hat ein Volumen von 16521.895 cm³. Wie gross ist der Durchmesser?</v>
      </c>
      <c r="P175" t="str">
        <f t="shared" ref="P175:P176" ca="1" si="477">CONCATENATE(F175,I175)</f>
        <v>31.6 cm</v>
      </c>
      <c r="Q175">
        <f t="shared" ca="1" si="357"/>
        <v>14813</v>
      </c>
    </row>
    <row r="176" spans="2:17" x14ac:dyDescent="0.25">
      <c r="B176" t="str">
        <f t="shared" ca="1" si="349"/>
        <v>Ein Ball hat eine Oberfläche von 13437.09 m². Wie gross ist der Radius?</v>
      </c>
      <c r="C176" t="str">
        <f t="shared" ca="1" si="350"/>
        <v>32.7 m</v>
      </c>
      <c r="E176">
        <f t="shared" ca="1" si="351"/>
        <v>13.9</v>
      </c>
      <c r="F176">
        <f t="shared" ca="1" si="352"/>
        <v>27.8</v>
      </c>
      <c r="G176">
        <f t="shared" ca="1" si="310"/>
        <v>11249.494560988222</v>
      </c>
      <c r="H176">
        <f t="shared" ca="1" si="311"/>
        <v>2427.9484664003357</v>
      </c>
      <c r="I176" t="str">
        <f t="shared" ca="1" si="353"/>
        <v xml:space="preserve"> m</v>
      </c>
      <c r="J176" t="str">
        <f t="shared" ca="1" si="354"/>
        <v xml:space="preserve"> m²</v>
      </c>
      <c r="K176" t="str">
        <f t="shared" ca="1" si="437"/>
        <v xml:space="preserve"> m³</v>
      </c>
      <c r="L176" t="str">
        <f t="shared" ref="L176" ca="1" si="478">CONCATENATE(CHOOSE(RANDBETWEEN(1,9),$S$1,$S$2,$S$3,$S$4,$S$5,$S$6,$S$7,$S$8,$S$9),"hat eine Oberfläche von ")</f>
        <v xml:space="preserve">Eine Stahlkugel hat eine Oberfläche von </v>
      </c>
      <c r="M176" t="s">
        <v>23</v>
      </c>
      <c r="O176" s="1" t="str">
        <f t="shared" ref="O176" ca="1" si="479">CONCATENATE(L176,TRUNC(H176,2),J176,M176)</f>
        <v>Eine Stahlkugel hat eine Oberfläche von 2427.94 m². Wie gross ist der Durchmesser?</v>
      </c>
      <c r="P176" t="str">
        <f t="shared" ca="1" si="477"/>
        <v>27.8 m</v>
      </c>
      <c r="Q176">
        <f t="shared" ca="1" si="357"/>
        <v>1099</v>
      </c>
    </row>
    <row r="177" spans="2:17" x14ac:dyDescent="0.25">
      <c r="B177" t="str">
        <f t="shared" ca="1" si="349"/>
        <v>Eine Holzkugel hat einen Durchmesser von 43.6 cm. Wie gross ist die Oberfläche?</v>
      </c>
      <c r="C177" t="str">
        <f t="shared" ca="1" si="350"/>
        <v>5972.04 cm²</v>
      </c>
      <c r="E177">
        <f t="shared" ca="1" si="351"/>
        <v>85.9</v>
      </c>
      <c r="F177">
        <f t="shared" ca="1" si="352"/>
        <v>171.8</v>
      </c>
      <c r="G177">
        <f t="shared" ca="1" si="310"/>
        <v>2655021.857679171</v>
      </c>
      <c r="H177">
        <f t="shared" ca="1" si="311"/>
        <v>92724.861152939615</v>
      </c>
      <c r="I177" t="str">
        <f t="shared" ca="1" si="353"/>
        <v xml:space="preserve"> dm</v>
      </c>
      <c r="J177" t="str">
        <f t="shared" ca="1" si="354"/>
        <v xml:space="preserve"> dm²</v>
      </c>
      <c r="K177" t="str">
        <f t="shared" ca="1" si="437"/>
        <v xml:space="preserve"> dm³</v>
      </c>
      <c r="L177" t="str">
        <f t="shared" ref="L177" ca="1" si="480">CONCATENATE(CHOOSE(RANDBETWEEN(1,9),$S$1,$S$2,$S$3,$S$4,$S$5,$S$6,$S$7,$S$8,$S$9),"hat einen Radius von ")</f>
        <v xml:space="preserve">Eine Plastikkugel hat einen Radius von </v>
      </c>
      <c r="M177" t="str">
        <f t="shared" ref="M177:M178" ca="1" si="481">CONCATENATE(I177,". Wie gross ist das Volumen?")</f>
        <v xml:space="preserve"> dm. Wie gross ist das Volumen?</v>
      </c>
      <c r="O177" s="1" t="str">
        <f t="shared" ref="O177" ca="1" si="482">CONCATENATE(L177,E177,M177)</f>
        <v>Eine Plastikkugel hat einen Radius von 85.9 dm. Wie gross ist das Volumen?</v>
      </c>
      <c r="P177" t="str">
        <f t="shared" ref="P177:P178" ca="1" si="483">CONCATENATE(TRUNC(G177,3),K177)</f>
        <v>2655021.857 dm³</v>
      </c>
      <c r="Q177">
        <f t="shared" ca="1" si="357"/>
        <v>759</v>
      </c>
    </row>
    <row r="178" spans="2:17" x14ac:dyDescent="0.25">
      <c r="B178" t="str">
        <f t="shared" ca="1" si="349"/>
        <v>Eine Kugel hat einen Durchmesser von 49.8 m. Wie gross ist das Volumen?</v>
      </c>
      <c r="C178" t="str">
        <f t="shared" ca="1" si="350"/>
        <v>64667.586 m³</v>
      </c>
      <c r="E178">
        <f t="shared" ca="1" si="351"/>
        <v>4</v>
      </c>
      <c r="F178">
        <f t="shared" ca="1" si="352"/>
        <v>8</v>
      </c>
      <c r="G178">
        <f t="shared" ca="1" si="310"/>
        <v>268.08257310632899</v>
      </c>
      <c r="H178">
        <f t="shared" ca="1" si="311"/>
        <v>201.06192982974676</v>
      </c>
      <c r="I178" t="str">
        <f t="shared" ca="1" si="353"/>
        <v xml:space="preserve"> m</v>
      </c>
      <c r="J178" t="str">
        <f t="shared" ca="1" si="354"/>
        <v xml:space="preserve"> m²</v>
      </c>
      <c r="K178" t="str">
        <f t="shared" ca="1" si="437"/>
        <v xml:space="preserve"> m³</v>
      </c>
      <c r="L178" t="str">
        <f t="shared" ref="L178" ca="1" si="484">CONCATENATE(CHOOSE(RANDBETWEEN(1,9),$S$1,$S$2,$S$3,$S$4,$S$5,$S$6,$S$7,$S$8,$S$9),"hat einen Durchmesser von ")</f>
        <v xml:space="preserve">Ein Ball hat einen Durchmesser von </v>
      </c>
      <c r="M178" t="str">
        <f t="shared" ca="1" si="481"/>
        <v xml:space="preserve"> m. Wie gross ist das Volumen?</v>
      </c>
      <c r="O178" s="1" t="str">
        <f t="shared" ref="O178" ca="1" si="485">CONCATENATE(L178,F178,M178)</f>
        <v>Ein Ball hat einen Durchmesser von 8 m. Wie gross ist das Volumen?</v>
      </c>
      <c r="P178" t="str">
        <f t="shared" ca="1" si="483"/>
        <v>268.082 m³</v>
      </c>
      <c r="Q178">
        <f t="shared" ca="1" si="357"/>
        <v>5850</v>
      </c>
    </row>
    <row r="179" spans="2:17" x14ac:dyDescent="0.25">
      <c r="B179" t="str">
        <f t="shared" ca="1" si="349"/>
        <v>Ein Ball hat eine Oberfläche von 24107.82 cm². Wie gross ist der Radius?</v>
      </c>
      <c r="C179" t="str">
        <f t="shared" ca="1" si="350"/>
        <v>43.8 cm</v>
      </c>
      <c r="E179">
        <f t="shared" ca="1" si="351"/>
        <v>16.5</v>
      </c>
      <c r="F179">
        <f t="shared" ca="1" si="352"/>
        <v>33</v>
      </c>
      <c r="G179">
        <f t="shared" ca="1" si="310"/>
        <v>18816.569198676065</v>
      </c>
      <c r="H179">
        <f t="shared" ca="1" si="311"/>
        <v>3421.1943997592848</v>
      </c>
      <c r="I179" t="str">
        <f t="shared" ca="1" si="353"/>
        <v xml:space="preserve"> m</v>
      </c>
      <c r="J179" t="str">
        <f t="shared" ca="1" si="354"/>
        <v xml:space="preserve"> m²</v>
      </c>
      <c r="K179" t="str">
        <f t="shared" ca="1" si="437"/>
        <v xml:space="preserve"> m³</v>
      </c>
      <c r="L179" t="str">
        <f t="shared" ref="L179" ca="1" si="486">CONCATENATE(CHOOSE(RANDBETWEEN(1,9),$S$1,$S$2,$S$3,$S$4,$S$5,$S$6,$S$7,$S$8,$S$9),"hat einen Radius von ")</f>
        <v xml:space="preserve">Eine Stahlkugel hat einen Radius von </v>
      </c>
      <c r="M179" t="str">
        <f t="shared" ref="M179:M180" ca="1" si="487">CONCATENATE(I179,". Wie gross ist die Oberfläche?")</f>
        <v xml:space="preserve"> m. Wie gross ist die Oberfläche?</v>
      </c>
      <c r="O179" s="1" t="str">
        <f t="shared" ca="1" si="360"/>
        <v>Eine Stahlkugel hat einen Radius von 16.5 m. Wie gross ist die Oberfläche?</v>
      </c>
      <c r="P179" t="str">
        <f t="shared" ref="P179:P180" ca="1" si="488">CONCATENATE(TRUNC(H179,2),J179)</f>
        <v>3421.19 m²</v>
      </c>
      <c r="Q179">
        <f t="shared" ca="1" si="357"/>
        <v>3626</v>
      </c>
    </row>
    <row r="180" spans="2:17" x14ac:dyDescent="0.25">
      <c r="B180" t="str">
        <f t="shared" ca="1" si="349"/>
        <v>Eine Stahlkugel hat eine Oberfläche von 2324.27 mm². Wie gross ist der Radius?</v>
      </c>
      <c r="C180" t="str">
        <f t="shared" ca="1" si="350"/>
        <v>13.6 mm</v>
      </c>
      <c r="E180">
        <f t="shared" ca="1" si="351"/>
        <v>17.399999999999999</v>
      </c>
      <c r="F180">
        <f t="shared" ca="1" si="352"/>
        <v>34.799999999999997</v>
      </c>
      <c r="G180">
        <f t="shared" ref="G180:G243" ca="1" si="489">E180^3*PI()*4/3</f>
        <v>22066.647329779615</v>
      </c>
      <c r="H180">
        <f t="shared" ref="H180:H243" ca="1" si="490">E180*E180*4*PI()</f>
        <v>3804.5943672033823</v>
      </c>
      <c r="I180" t="str">
        <f t="shared" ca="1" si="353"/>
        <v xml:space="preserve"> cm</v>
      </c>
      <c r="J180" t="str">
        <f t="shared" ca="1" si="354"/>
        <v xml:space="preserve"> cm²</v>
      </c>
      <c r="K180" t="str">
        <f t="shared" ca="1" si="437"/>
        <v xml:space="preserve"> cm³</v>
      </c>
      <c r="L180" t="str">
        <f t="shared" ref="L180" ca="1" si="491">CONCATENATE(CHOOSE(RANDBETWEEN(1,9),$S$1,$S$2,$S$3,$S$4,$S$5,$S$6,$S$7,$S$8,$S$9),"hat einen Durchmesser von ")</f>
        <v xml:space="preserve">Eine Plastikkugel hat einen Durchmesser von </v>
      </c>
      <c r="M180" t="str">
        <f t="shared" ca="1" si="487"/>
        <v xml:space="preserve"> cm. Wie gross ist die Oberfläche?</v>
      </c>
      <c r="O180" s="1" t="str">
        <f t="shared" ref="O180" ca="1" si="492">CONCATENATE(L180,F180,M180)</f>
        <v>Eine Plastikkugel hat einen Durchmesser von 34.8 cm. Wie gross ist die Oberfläche?</v>
      </c>
      <c r="P180" t="str">
        <f t="shared" ca="1" si="488"/>
        <v>3804.59 cm²</v>
      </c>
      <c r="Q180">
        <f t="shared" ca="1" si="357"/>
        <v>6585</v>
      </c>
    </row>
    <row r="181" spans="2:17" x14ac:dyDescent="0.25">
      <c r="B181" t="str">
        <f t="shared" ca="1" si="349"/>
        <v>Eine Kugel hat eine Oberfläche von 16015.71 mm². Wie gross ist der Radius?</v>
      </c>
      <c r="C181" t="str">
        <f t="shared" ca="1" si="350"/>
        <v>35.7 mm</v>
      </c>
      <c r="E181">
        <f t="shared" ca="1" si="351"/>
        <v>49.3</v>
      </c>
      <c r="F181">
        <f t="shared" ca="1" si="352"/>
        <v>98.6</v>
      </c>
      <c r="G181">
        <f t="shared" ca="1" si="489"/>
        <v>501914.06634818175</v>
      </c>
      <c r="H181">
        <f t="shared" ca="1" si="490"/>
        <v>30542.438114493823</v>
      </c>
      <c r="I181" t="str">
        <f t="shared" ca="1" si="353"/>
        <v xml:space="preserve"> cm</v>
      </c>
      <c r="J181" t="str">
        <f t="shared" ca="1" si="354"/>
        <v xml:space="preserve"> cm²</v>
      </c>
      <c r="K181" t="str">
        <f t="shared" ca="1" si="437"/>
        <v xml:space="preserve"> cm³</v>
      </c>
      <c r="L181" t="str">
        <f t="shared" ref="L181" ca="1" si="493">CONCATENATE(CHOOSE(RANDBETWEEN(1,9),$S$1,$S$2,$S$3,$S$4,$S$5,$S$6,$S$7,$S$8,$S$9),"hat ein Volumen von ")</f>
        <v xml:space="preserve">Eine Glaskugel hat ein Volumen von </v>
      </c>
      <c r="M181" t="s">
        <v>22</v>
      </c>
      <c r="O181" s="1" t="str">
        <f t="shared" ref="O181" ca="1" si="494">CONCATENATE(L181,TRUNC(G181,3),K181,M181)</f>
        <v>Eine Glaskugel hat ein Volumen von 501914.066 cm³. Wie gross ist der Radius?</v>
      </c>
      <c r="P181" t="str">
        <f t="shared" ref="P181:P182" ca="1" si="495">CONCATENATE(E181,I181)</f>
        <v>49.3 cm</v>
      </c>
      <c r="Q181">
        <f t="shared" ca="1" si="357"/>
        <v>3510</v>
      </c>
    </row>
    <row r="182" spans="2:17" x14ac:dyDescent="0.25">
      <c r="B182" t="str">
        <f t="shared" ca="1" si="349"/>
        <v>Eine Holzkugel hat einen Durchmesser von 121 mm. Wie gross ist das Volumen?</v>
      </c>
      <c r="C182" t="str">
        <f t="shared" ca="1" si="350"/>
        <v>927587.17 mm³</v>
      </c>
      <c r="E182">
        <f t="shared" ca="1" si="351"/>
        <v>84.5</v>
      </c>
      <c r="F182">
        <f t="shared" ca="1" si="352"/>
        <v>169</v>
      </c>
      <c r="G182">
        <f t="shared" ca="1" si="489"/>
        <v>2527311.2824468492</v>
      </c>
      <c r="H182">
        <f t="shared" ca="1" si="490"/>
        <v>89727.027779178083</v>
      </c>
      <c r="I182" t="str">
        <f t="shared" ca="1" si="353"/>
        <v xml:space="preserve"> dm</v>
      </c>
      <c r="J182" t="str">
        <f t="shared" ca="1" si="354"/>
        <v xml:space="preserve"> dm²</v>
      </c>
      <c r="K182" t="str">
        <f t="shared" ca="1" si="437"/>
        <v xml:space="preserve"> dm³</v>
      </c>
      <c r="L182" t="str">
        <f t="shared" ref="L182" ca="1" si="496">CONCATENATE(CHOOSE(RANDBETWEEN(1,9),$S$1,$S$2,$S$3,$S$4,$S$5,$S$6,$S$7,$S$8,$S$9),"hat eine Oberfläche von ")</f>
        <v xml:space="preserve">Eine Kugel hat eine Oberfläche von </v>
      </c>
      <c r="M182" t="s">
        <v>22</v>
      </c>
      <c r="O182" s="1" t="str">
        <f t="shared" ref="O182" ca="1" si="497">CONCATENATE(L182,TRUNC(H182,2),J182,M182)</f>
        <v>Eine Kugel hat eine Oberfläche von 89727.02 dm². Wie gross ist der Radius?</v>
      </c>
      <c r="P182" t="str">
        <f t="shared" ca="1" si="495"/>
        <v>84.5 dm</v>
      </c>
      <c r="Q182">
        <f t="shared" ca="1" si="357"/>
        <v>4544</v>
      </c>
    </row>
    <row r="183" spans="2:17" x14ac:dyDescent="0.25">
      <c r="B183" t="str">
        <f t="shared" ca="1" si="349"/>
        <v>Eine Plastikkugel hat ein Volumen von 43396.838 dm³. Wie gross ist der Radius?</v>
      </c>
      <c r="C183" t="str">
        <f t="shared" ca="1" si="350"/>
        <v>21.8 dm</v>
      </c>
      <c r="E183">
        <f t="shared" ca="1" si="351"/>
        <v>20.3</v>
      </c>
      <c r="F183">
        <f t="shared" ca="1" si="352"/>
        <v>40.6</v>
      </c>
      <c r="G183">
        <f t="shared" ca="1" si="489"/>
        <v>35041.018676455606</v>
      </c>
      <c r="H183">
        <f t="shared" ca="1" si="490"/>
        <v>5178.4756664712722</v>
      </c>
      <c r="I183" t="str">
        <f t="shared" ca="1" si="353"/>
        <v xml:space="preserve"> m</v>
      </c>
      <c r="J183" t="str">
        <f t="shared" ca="1" si="354"/>
        <v xml:space="preserve"> m²</v>
      </c>
      <c r="K183" t="str">
        <f t="shared" ca="1" si="437"/>
        <v xml:space="preserve"> m³</v>
      </c>
      <c r="L183" t="str">
        <f t="shared" ref="L183" ca="1" si="498">CONCATENATE(CHOOSE(RANDBETWEEN(1,7),$S$1,$S$2,$S$3,$S$4,$S$5,$S$6,$S$7),"hat ein Volumen von ")</f>
        <v xml:space="preserve">Eine kugelförmige Figur hat ein Volumen von </v>
      </c>
      <c r="M183" t="s">
        <v>23</v>
      </c>
      <c r="O183" s="1" t="str">
        <f t="shared" ref="O183" ca="1" si="499">CONCATENATE(L183,TRUNC(G183,3),K183,M183)</f>
        <v>Eine kugelförmige Figur hat ein Volumen von 35041.018 m³. Wie gross ist der Durchmesser?</v>
      </c>
      <c r="P183" t="str">
        <f t="shared" ref="P183:P184" ca="1" si="500">CONCATENATE(F183,I183)</f>
        <v>40.6 m</v>
      </c>
      <c r="Q183">
        <f t="shared" ca="1" si="357"/>
        <v>1423</v>
      </c>
    </row>
    <row r="184" spans="2:17" x14ac:dyDescent="0.25">
      <c r="B184" t="str">
        <f t="shared" ca="1" si="349"/>
        <v>Eine Steinkugel hat einen Durchmesser von 171 dm. Wie gross ist das Volumen?</v>
      </c>
      <c r="C184" t="str">
        <f t="shared" ca="1" si="350"/>
        <v>2618104.357 dm³</v>
      </c>
      <c r="E184">
        <f t="shared" ca="1" si="351"/>
        <v>75.099999999999994</v>
      </c>
      <c r="F184">
        <f t="shared" ca="1" si="352"/>
        <v>150.19999999999999</v>
      </c>
      <c r="G184">
        <f t="shared" ca="1" si="489"/>
        <v>1774223.8800815863</v>
      </c>
      <c r="H184">
        <f t="shared" ca="1" si="490"/>
        <v>70874.455928691867</v>
      </c>
      <c r="I184" t="str">
        <f t="shared" ca="1" si="353"/>
        <v xml:space="preserve"> m</v>
      </c>
      <c r="J184" t="str">
        <f t="shared" ca="1" si="354"/>
        <v xml:space="preserve"> m²</v>
      </c>
      <c r="K184" t="str">
        <f t="shared" ca="1" si="437"/>
        <v xml:space="preserve"> m³</v>
      </c>
      <c r="L184" t="str">
        <f t="shared" ref="L184" ca="1" si="501">CONCATENATE(CHOOSE(RANDBETWEEN(1,9),$S$1,$S$2,$S$3,$S$4,$S$5,$S$6,$S$7,$S$8,$S$9),"hat eine Oberfläche von ")</f>
        <v xml:space="preserve">Eine Steinkugel hat eine Oberfläche von </v>
      </c>
      <c r="M184" t="s">
        <v>23</v>
      </c>
      <c r="O184" s="1" t="str">
        <f t="shared" ref="O184" ca="1" si="502">CONCATENATE(L184,TRUNC(H184,2),J184,M184)</f>
        <v>Eine Steinkugel hat eine Oberfläche von 70874.45 m². Wie gross ist der Durchmesser?</v>
      </c>
      <c r="P184" t="str">
        <f t="shared" ca="1" si="500"/>
        <v>150.2 m</v>
      </c>
      <c r="Q184">
        <f t="shared" ca="1" si="357"/>
        <v>5931</v>
      </c>
    </row>
    <row r="185" spans="2:17" x14ac:dyDescent="0.25">
      <c r="B185" t="str">
        <f t="shared" ca="1" si="349"/>
        <v>Eine Glasmurmel hat eine Oberfläche von 16558.58 m². Wie gross ist der Radius?</v>
      </c>
      <c r="C185" t="str">
        <f t="shared" ca="1" si="350"/>
        <v>36.3 m</v>
      </c>
      <c r="E185">
        <f t="shared" ca="1" si="351"/>
        <v>90.4</v>
      </c>
      <c r="F185">
        <f t="shared" ca="1" si="352"/>
        <v>180.8</v>
      </c>
      <c r="G185">
        <f t="shared" ca="1" si="489"/>
        <v>3094524.323899223</v>
      </c>
      <c r="H185">
        <f t="shared" ca="1" si="490"/>
        <v>102694.39127984147</v>
      </c>
      <c r="I185" t="str">
        <f t="shared" ca="1" si="353"/>
        <v xml:space="preserve"> cm</v>
      </c>
      <c r="J185" t="str">
        <f t="shared" ca="1" si="354"/>
        <v xml:space="preserve"> cm²</v>
      </c>
      <c r="K185" t="str">
        <f t="shared" ca="1" si="437"/>
        <v xml:space="preserve"> cm³</v>
      </c>
      <c r="L185" t="str">
        <f t="shared" ref="L185" ca="1" si="503">CONCATENATE(CHOOSE(RANDBETWEEN(1,9),$S$1,$S$2,$S$3,$S$4,$S$5,$S$6,$S$7,$S$8,$S$9),"hat einen Radius von ")</f>
        <v xml:space="preserve">Eine Steinkugel hat einen Radius von </v>
      </c>
      <c r="M185" t="str">
        <f t="shared" ref="M185:M186" ca="1" si="504">CONCATENATE(I185,". Wie gross ist das Volumen?")</f>
        <v xml:space="preserve"> cm. Wie gross ist das Volumen?</v>
      </c>
      <c r="O185" s="1" t="str">
        <f t="shared" ref="O185" ca="1" si="505">CONCATENATE(L185,E185,M185)</f>
        <v>Eine Steinkugel hat einen Radius von 90.4 cm. Wie gross ist das Volumen?</v>
      </c>
      <c r="P185" t="str">
        <f t="shared" ref="P185:P186" ca="1" si="506">CONCATENATE(TRUNC(G185,3),K185)</f>
        <v>3094524.323 cm³</v>
      </c>
      <c r="Q185">
        <f t="shared" ca="1" si="357"/>
        <v>9559</v>
      </c>
    </row>
    <row r="186" spans="2:17" x14ac:dyDescent="0.25">
      <c r="B186" t="str">
        <f t="shared" ca="1" si="349"/>
        <v>Eine Plastikkugel hat einen Durchmesser von 55.4 mm. Wie gross ist die Oberfläche?</v>
      </c>
      <c r="C186" t="str">
        <f t="shared" ca="1" si="350"/>
        <v>9642.05 mm²</v>
      </c>
      <c r="E186">
        <f t="shared" ca="1" si="351"/>
        <v>90.9</v>
      </c>
      <c r="F186">
        <f t="shared" ca="1" si="352"/>
        <v>181.8</v>
      </c>
      <c r="G186">
        <f t="shared" ca="1" si="489"/>
        <v>3146156.043113804</v>
      </c>
      <c r="H186">
        <f t="shared" ca="1" si="490"/>
        <v>103833.53277603313</v>
      </c>
      <c r="I186" t="str">
        <f t="shared" ca="1" si="353"/>
        <v xml:space="preserve"> m</v>
      </c>
      <c r="J186" t="str">
        <f t="shared" ca="1" si="354"/>
        <v xml:space="preserve"> m²</v>
      </c>
      <c r="K186" t="str">
        <f t="shared" ca="1" si="437"/>
        <v xml:space="preserve"> m³</v>
      </c>
      <c r="L186" t="str">
        <f t="shared" ref="L186" ca="1" si="507">CONCATENATE(CHOOSE(RANDBETWEEN(1,9),$S$1,$S$2,$S$3,$S$4,$S$5,$S$6,$S$7,$S$8,$S$9),"hat einen Durchmesser von ")</f>
        <v xml:space="preserve">Eine Holzkugel hat einen Durchmesser von </v>
      </c>
      <c r="M186" t="str">
        <f t="shared" ca="1" si="504"/>
        <v xml:space="preserve"> m. Wie gross ist das Volumen?</v>
      </c>
      <c r="O186" s="1" t="str">
        <f t="shared" ref="O186" ca="1" si="508">CONCATENATE(L186,F186,M186)</f>
        <v>Eine Holzkugel hat einen Durchmesser von 181.8 m. Wie gross ist das Volumen?</v>
      </c>
      <c r="P186" t="str">
        <f t="shared" ca="1" si="506"/>
        <v>3146156.043 m³</v>
      </c>
      <c r="Q186">
        <f t="shared" ca="1" si="357"/>
        <v>13185</v>
      </c>
    </row>
    <row r="187" spans="2:17" x14ac:dyDescent="0.25">
      <c r="B187" t="str">
        <f t="shared" ca="1" si="349"/>
        <v>Eine Kugel hat eine Oberfläche von 42273.27 cm². Wie gross ist der Radius?</v>
      </c>
      <c r="C187" t="str">
        <f t="shared" ca="1" si="350"/>
        <v>58 cm</v>
      </c>
      <c r="E187">
        <f t="shared" ca="1" si="351"/>
        <v>13</v>
      </c>
      <c r="F187">
        <f t="shared" ca="1" si="352"/>
        <v>26</v>
      </c>
      <c r="G187">
        <f t="shared" ca="1" si="489"/>
        <v>9202.7720799157014</v>
      </c>
      <c r="H187">
        <f t="shared" ca="1" si="490"/>
        <v>2123.7166338267002</v>
      </c>
      <c r="I187" t="str">
        <f t="shared" ca="1" si="353"/>
        <v xml:space="preserve"> dm</v>
      </c>
      <c r="J187" t="str">
        <f t="shared" ca="1" si="354"/>
        <v xml:space="preserve"> dm²</v>
      </c>
      <c r="K187" t="str">
        <f t="shared" ca="1" si="437"/>
        <v xml:space="preserve"> dm³</v>
      </c>
      <c r="L187" t="str">
        <f t="shared" ref="L187" ca="1" si="509">CONCATENATE(CHOOSE(RANDBETWEEN(1,9),$S$1,$S$2,$S$3,$S$4,$S$5,$S$6,$S$7,$S$8,$S$9),"hat einen Radius von ")</f>
        <v xml:space="preserve">Eine Steinkugel hat einen Radius von </v>
      </c>
      <c r="M187" t="str">
        <f t="shared" ref="M187:M188" ca="1" si="510">CONCATENATE(I187,". Wie gross ist die Oberfläche?")</f>
        <v xml:space="preserve"> dm. Wie gross ist die Oberfläche?</v>
      </c>
      <c r="O187" s="1" t="str">
        <f t="shared" ca="1" si="360"/>
        <v>Eine Steinkugel hat einen Radius von 13 dm. Wie gross ist die Oberfläche?</v>
      </c>
      <c r="P187" t="str">
        <f t="shared" ref="P187:P188" ca="1" si="511">CONCATENATE(TRUNC(H187,2),J187)</f>
        <v>2123.71 dm²</v>
      </c>
      <c r="Q187">
        <f t="shared" ca="1" si="357"/>
        <v>5644</v>
      </c>
    </row>
    <row r="188" spans="2:17" x14ac:dyDescent="0.25">
      <c r="B188" t="str">
        <f t="shared" ca="1" si="349"/>
        <v>Eine Holzkugel hat einen Durchmesser von 167.8 mm. Wie gross ist das Volumen?</v>
      </c>
      <c r="C188" t="str">
        <f t="shared" ca="1" si="350"/>
        <v>2473856.429 mm³</v>
      </c>
      <c r="E188">
        <f t="shared" ca="1" si="351"/>
        <v>64.3</v>
      </c>
      <c r="F188">
        <f t="shared" ca="1" si="352"/>
        <v>128.6</v>
      </c>
      <c r="G188">
        <f t="shared" ca="1" si="489"/>
        <v>1113580.2710465223</v>
      </c>
      <c r="H188">
        <f t="shared" ca="1" si="490"/>
        <v>51955.53364136185</v>
      </c>
      <c r="I188" t="str">
        <f t="shared" ca="1" si="353"/>
        <v xml:space="preserve"> cm</v>
      </c>
      <c r="J188" t="str">
        <f t="shared" ca="1" si="354"/>
        <v xml:space="preserve"> cm²</v>
      </c>
      <c r="K188" t="str">
        <f t="shared" ca="1" si="437"/>
        <v xml:space="preserve"> cm³</v>
      </c>
      <c r="L188" t="str">
        <f t="shared" ref="L188" ca="1" si="512">CONCATENATE(CHOOSE(RANDBETWEEN(1,9),$S$1,$S$2,$S$3,$S$4,$S$5,$S$6,$S$7,$S$8,$S$9),"hat einen Durchmesser von ")</f>
        <v xml:space="preserve">Eine Steinkugel hat einen Durchmesser von </v>
      </c>
      <c r="M188" t="str">
        <f t="shared" ca="1" si="510"/>
        <v xml:space="preserve"> cm. Wie gross ist die Oberfläche?</v>
      </c>
      <c r="O188" s="1" t="str">
        <f t="shared" ref="O188" ca="1" si="513">CONCATENATE(L188,F188,M188)</f>
        <v>Eine Steinkugel hat einen Durchmesser von 128.6 cm. Wie gross ist die Oberfläche?</v>
      </c>
      <c r="P188" t="str">
        <f t="shared" ca="1" si="511"/>
        <v>51955.53 cm²</v>
      </c>
      <c r="Q188">
        <f t="shared" ca="1" si="357"/>
        <v>16525</v>
      </c>
    </row>
    <row r="189" spans="2:17" x14ac:dyDescent="0.25">
      <c r="B189" t="str">
        <f t="shared" ca="1" si="349"/>
        <v>Eine Stahlkugel hat einen Radius von 27.5 dm. Wie gross ist das Volumen?</v>
      </c>
      <c r="C189" t="str">
        <f t="shared" ca="1" si="350"/>
        <v>87113.746 dm³</v>
      </c>
      <c r="E189">
        <f t="shared" ca="1" si="351"/>
        <v>24.8</v>
      </c>
      <c r="F189">
        <f t="shared" ca="1" si="352"/>
        <v>49.6</v>
      </c>
      <c r="G189">
        <f t="shared" ca="1" si="489"/>
        <v>63891.583483285191</v>
      </c>
      <c r="H189">
        <f t="shared" ca="1" si="490"/>
        <v>7728.8205826554668</v>
      </c>
      <c r="I189" t="str">
        <f t="shared" ca="1" si="353"/>
        <v xml:space="preserve"> dm</v>
      </c>
      <c r="J189" t="str">
        <f t="shared" ca="1" si="354"/>
        <v xml:space="preserve"> dm²</v>
      </c>
      <c r="K189" t="str">
        <f t="shared" ca="1" si="437"/>
        <v xml:space="preserve"> dm³</v>
      </c>
      <c r="L189" t="str">
        <f t="shared" ref="L189" ca="1" si="514">CONCATENATE(CHOOSE(RANDBETWEEN(1,9),$S$1,$S$2,$S$3,$S$4,$S$5,$S$6,$S$7,$S$8,$S$9),"hat ein Volumen von ")</f>
        <v xml:space="preserve">Eine Holzkugel hat ein Volumen von </v>
      </c>
      <c r="M189" t="s">
        <v>22</v>
      </c>
      <c r="O189" s="1" t="str">
        <f t="shared" ref="O189" ca="1" si="515">CONCATENATE(L189,TRUNC(G189,3),K189,M189)</f>
        <v>Eine Holzkugel hat ein Volumen von 63891.583 dm³. Wie gross ist der Radius?</v>
      </c>
      <c r="P189" t="str">
        <f t="shared" ref="P189:P190" ca="1" si="516">CONCATENATE(E189,I189)</f>
        <v>24.8 dm</v>
      </c>
      <c r="Q189">
        <f t="shared" ca="1" si="357"/>
        <v>8366</v>
      </c>
    </row>
    <row r="190" spans="2:17" x14ac:dyDescent="0.25">
      <c r="B190" t="str">
        <f t="shared" ca="1" si="349"/>
        <v>Eine Plastikkugel hat einen Durchmesser von 74.2 mm. Wie gross ist die Oberfläche?</v>
      </c>
      <c r="C190" t="str">
        <f t="shared" ca="1" si="350"/>
        <v>17296.47 mm²</v>
      </c>
      <c r="E190">
        <f t="shared" ca="1" si="351"/>
        <v>18.899999999999999</v>
      </c>
      <c r="F190">
        <f t="shared" ca="1" si="352"/>
        <v>37.799999999999997</v>
      </c>
      <c r="G190">
        <f t="shared" ca="1" si="489"/>
        <v>28279.649457078005</v>
      </c>
      <c r="H190">
        <f t="shared" ca="1" si="490"/>
        <v>4488.8332471552394</v>
      </c>
      <c r="I190" t="str">
        <f t="shared" ca="1" si="353"/>
        <v xml:space="preserve"> cm</v>
      </c>
      <c r="J190" t="str">
        <f t="shared" ca="1" si="354"/>
        <v xml:space="preserve"> cm²</v>
      </c>
      <c r="K190" t="str">
        <f t="shared" ca="1" si="437"/>
        <v xml:space="preserve"> cm³</v>
      </c>
      <c r="L190" t="str">
        <f t="shared" ref="L190" ca="1" si="517">CONCATENATE(CHOOSE(RANDBETWEEN(1,9),$S$1,$S$2,$S$3,$S$4,$S$5,$S$6,$S$7,$S$8,$S$9),"hat eine Oberfläche von ")</f>
        <v xml:space="preserve">Eine Steinkugel hat eine Oberfläche von </v>
      </c>
      <c r="M190" t="s">
        <v>22</v>
      </c>
      <c r="O190" s="1" t="str">
        <f t="shared" ref="O190" ca="1" si="518">CONCATENATE(L190,TRUNC(H190,2),J190,M190)</f>
        <v>Eine Steinkugel hat eine Oberfläche von 4488.83 cm². Wie gross ist der Radius?</v>
      </c>
      <c r="P190" t="str">
        <f t="shared" ca="1" si="516"/>
        <v>18.9 cm</v>
      </c>
      <c r="Q190">
        <f t="shared" ca="1" si="357"/>
        <v>18114</v>
      </c>
    </row>
    <row r="191" spans="2:17" x14ac:dyDescent="0.25">
      <c r="B191" t="str">
        <f t="shared" ca="1" si="349"/>
        <v>Eine Holzkugel hat einen Durchmesser von 18 dm. Wie gross ist die Oberfläche?</v>
      </c>
      <c r="C191" t="str">
        <f t="shared" ca="1" si="350"/>
        <v>1017.87 dm²</v>
      </c>
      <c r="E191">
        <f t="shared" ca="1" si="351"/>
        <v>52.5</v>
      </c>
      <c r="F191">
        <f t="shared" ca="1" si="352"/>
        <v>105</v>
      </c>
      <c r="G191">
        <f t="shared" ca="1" si="489"/>
        <v>606131.03260198073</v>
      </c>
      <c r="H191">
        <f t="shared" ca="1" si="490"/>
        <v>34636.059005827468</v>
      </c>
      <c r="I191" t="str">
        <f t="shared" ca="1" si="353"/>
        <v xml:space="preserve"> dm</v>
      </c>
      <c r="J191" t="str">
        <f t="shared" ca="1" si="354"/>
        <v xml:space="preserve"> dm²</v>
      </c>
      <c r="K191" t="str">
        <f t="shared" ca="1" si="437"/>
        <v xml:space="preserve"> dm³</v>
      </c>
      <c r="L191" t="str">
        <f t="shared" ref="L191" ca="1" si="519">CONCATENATE(CHOOSE(RANDBETWEEN(1,7),$S$1,$S$2,$S$3,$S$4,$S$5,$S$6,$S$7),"hat ein Volumen von ")</f>
        <v xml:space="preserve">Eine Kugel hat ein Volumen von </v>
      </c>
      <c r="M191" t="s">
        <v>23</v>
      </c>
      <c r="O191" s="1" t="str">
        <f t="shared" ref="O191" ca="1" si="520">CONCATENATE(L191,TRUNC(G191,3),K191,M191)</f>
        <v>Eine Kugel hat ein Volumen von 606131.032 dm³. Wie gross ist der Durchmesser?</v>
      </c>
      <c r="P191" t="str">
        <f t="shared" ref="P191:P192" ca="1" si="521">CONCATENATE(F191,I191)</f>
        <v>105 dm</v>
      </c>
      <c r="Q191">
        <f t="shared" ca="1" si="357"/>
        <v>3476</v>
      </c>
    </row>
    <row r="192" spans="2:17" x14ac:dyDescent="0.25">
      <c r="B192" t="str">
        <f t="shared" ca="1" si="349"/>
        <v>Eine Stahlkugel hat einen Radius von 73.5 cm. Wie gross ist das Volumen?</v>
      </c>
      <c r="C192" t="str">
        <f t="shared" ca="1" si="350"/>
        <v>1663223.553 cm³</v>
      </c>
      <c r="E192">
        <f t="shared" ca="1" si="351"/>
        <v>50.7</v>
      </c>
      <c r="F192">
        <f t="shared" ca="1" si="352"/>
        <v>101.4</v>
      </c>
      <c r="G192">
        <f t="shared" ca="1" si="489"/>
        <v>545899.23700851959</v>
      </c>
      <c r="H192">
        <f t="shared" ca="1" si="490"/>
        <v>32301.730000504111</v>
      </c>
      <c r="I192" t="str">
        <f t="shared" ca="1" si="353"/>
        <v xml:space="preserve"> dm</v>
      </c>
      <c r="J192" t="str">
        <f t="shared" ca="1" si="354"/>
        <v xml:space="preserve"> dm²</v>
      </c>
      <c r="K192" t="str">
        <f t="shared" ca="1" si="437"/>
        <v xml:space="preserve"> dm³</v>
      </c>
      <c r="L192" t="str">
        <f t="shared" ref="L192" ca="1" si="522">CONCATENATE(CHOOSE(RANDBETWEEN(1,9),$S$1,$S$2,$S$3,$S$4,$S$5,$S$6,$S$7,$S$8,$S$9),"hat eine Oberfläche von ")</f>
        <v xml:space="preserve">Eine kugelförmige Figur hat eine Oberfläche von </v>
      </c>
      <c r="M192" t="s">
        <v>23</v>
      </c>
      <c r="O192" s="1" t="str">
        <f t="shared" ref="O192" ca="1" si="523">CONCATENATE(L192,TRUNC(H192,2),J192,M192)</f>
        <v>Eine kugelförmige Figur hat eine Oberfläche von 32301.73 dm². Wie gross ist der Durchmesser?</v>
      </c>
      <c r="P192" t="str">
        <f t="shared" ca="1" si="521"/>
        <v>101.4 dm</v>
      </c>
      <c r="Q192">
        <f t="shared" ca="1" si="357"/>
        <v>14981</v>
      </c>
    </row>
    <row r="193" spans="2:17" x14ac:dyDescent="0.25">
      <c r="B193" t="str">
        <f t="shared" ca="1" si="349"/>
        <v>Eine Holzkugel hat eine Oberfläche von 56074.16 mm². Wie gross ist der Durchmesser?</v>
      </c>
      <c r="C193" t="str">
        <f t="shared" ca="1" si="350"/>
        <v>133.6 mm</v>
      </c>
      <c r="E193">
        <f t="shared" ca="1" si="351"/>
        <v>50.7</v>
      </c>
      <c r="F193">
        <f t="shared" ca="1" si="352"/>
        <v>101.4</v>
      </c>
      <c r="G193">
        <f t="shared" ca="1" si="489"/>
        <v>545899.23700851959</v>
      </c>
      <c r="H193">
        <f t="shared" ca="1" si="490"/>
        <v>32301.730000504111</v>
      </c>
      <c r="I193" t="str">
        <f t="shared" ca="1" si="353"/>
        <v xml:space="preserve"> dm</v>
      </c>
      <c r="J193" t="str">
        <f t="shared" ca="1" si="354"/>
        <v xml:space="preserve"> dm²</v>
      </c>
      <c r="K193" t="str">
        <f t="shared" ca="1" si="437"/>
        <v xml:space="preserve"> dm³</v>
      </c>
      <c r="L193" t="str">
        <f t="shared" ref="L193" ca="1" si="524">CONCATENATE(CHOOSE(RANDBETWEEN(1,9),$S$1,$S$2,$S$3,$S$4,$S$5,$S$6,$S$7,$S$8,$S$9),"hat einen Radius von ")</f>
        <v xml:space="preserve">Eine Glasmurmel hat einen Radius von </v>
      </c>
      <c r="M193" t="str">
        <f t="shared" ref="M193:M194" ca="1" si="525">CONCATENATE(I193,". Wie gross ist das Volumen?")</f>
        <v xml:space="preserve"> dm. Wie gross ist das Volumen?</v>
      </c>
      <c r="O193" s="1" t="str">
        <f t="shared" ref="O193" ca="1" si="526">CONCATENATE(L193,E193,M193)</f>
        <v>Eine Glasmurmel hat einen Radius von 50.7 dm. Wie gross ist das Volumen?</v>
      </c>
      <c r="P193" t="str">
        <f t="shared" ref="P193:P194" ca="1" si="527">CONCATENATE(TRUNC(G193,3),K193)</f>
        <v>545899.237 dm³</v>
      </c>
      <c r="Q193">
        <f t="shared" ca="1" si="357"/>
        <v>702</v>
      </c>
    </row>
    <row r="194" spans="2:17" x14ac:dyDescent="0.25">
      <c r="B194" t="str">
        <f t="shared" ref="B194:B257" ca="1" si="528">INDIRECT("O"&amp;MATCH(LARGE(Q$1:Q$450,ROW()),Q$1:Q$450,0))</f>
        <v>Eine Steinkugel hat einen Radius von 60.9 m. Wie gross ist die Oberfläche?</v>
      </c>
      <c r="C194" t="str">
        <f t="shared" ref="C194:C257" ca="1" si="529">INDIRECT("P"&amp;MATCH(LARGE(Q$1:Q$450,ROW()),Q$1:Q$450,0))</f>
        <v>46606.28 m²</v>
      </c>
      <c r="E194">
        <f t="shared" ref="E194:E257" ca="1" si="530">1+(RANDBETWEEN(1,900)/10)</f>
        <v>30.4</v>
      </c>
      <c r="F194">
        <f t="shared" ref="F194:F257" ca="1" si="531">E194*2</f>
        <v>60.8</v>
      </c>
      <c r="G194">
        <f t="shared" ca="1" si="489"/>
        <v>117681.81561192387</v>
      </c>
      <c r="H194">
        <f t="shared" ca="1" si="490"/>
        <v>11613.337066966173</v>
      </c>
      <c r="I194" t="str">
        <f t="shared" ref="I194:I257" ca="1" si="532">CHOOSE(RANDBETWEEN(1,4),$R$1,$R$2,$R$3,$R$4)</f>
        <v xml:space="preserve"> cm</v>
      </c>
      <c r="J194" t="str">
        <f t="shared" ref="J194:J257" ca="1" si="533">CONCATENATE(I194,"²")</f>
        <v xml:space="preserve"> cm²</v>
      </c>
      <c r="K194" t="str">
        <f t="shared" ca="1" si="437"/>
        <v xml:space="preserve"> cm³</v>
      </c>
      <c r="L194" t="str">
        <f t="shared" ref="L194" ca="1" si="534">CONCATENATE(CHOOSE(RANDBETWEEN(1,9),$S$1,$S$2,$S$3,$S$4,$S$5,$S$6,$S$7,$S$8,$S$9),"hat einen Durchmesser von ")</f>
        <v xml:space="preserve">Eine Glasmurmel hat einen Durchmesser von </v>
      </c>
      <c r="M194" t="str">
        <f t="shared" ca="1" si="525"/>
        <v xml:space="preserve"> cm. Wie gross ist das Volumen?</v>
      </c>
      <c r="O194" s="1" t="str">
        <f t="shared" ref="O194" ca="1" si="535">CONCATENATE(L194,F194,M194)</f>
        <v>Eine Glasmurmel hat einen Durchmesser von 60.8 cm. Wie gross ist das Volumen?</v>
      </c>
      <c r="P194" t="str">
        <f t="shared" ca="1" si="527"/>
        <v>117681.815 cm³</v>
      </c>
      <c r="Q194">
        <f t="shared" ref="Q194:Q257" ca="1" si="536">RANDBETWEEN(1,20000)</f>
        <v>4327</v>
      </c>
    </row>
    <row r="195" spans="2:17" x14ac:dyDescent="0.25">
      <c r="B195" t="str">
        <f t="shared" ca="1" si="528"/>
        <v>Eine Steinkugel hat einen Radius von 65.9 mm. Wie gross ist das Volumen?</v>
      </c>
      <c r="C195" t="str">
        <f t="shared" ca="1" si="529"/>
        <v>1198794.807 mm³</v>
      </c>
      <c r="E195">
        <f t="shared" ca="1" si="530"/>
        <v>59.4</v>
      </c>
      <c r="F195">
        <f t="shared" ca="1" si="531"/>
        <v>118.8</v>
      </c>
      <c r="G195">
        <f t="shared" ca="1" si="489"/>
        <v>877905.85253343044</v>
      </c>
      <c r="H195">
        <f t="shared" ca="1" si="490"/>
        <v>44338.679420880326</v>
      </c>
      <c r="I195" t="str">
        <f t="shared" ca="1" si="532"/>
        <v xml:space="preserve"> m</v>
      </c>
      <c r="J195" t="str">
        <f t="shared" ca="1" si="533"/>
        <v xml:space="preserve"> m²</v>
      </c>
      <c r="K195" t="str">
        <f t="shared" ca="1" si="437"/>
        <v xml:space="preserve"> m³</v>
      </c>
      <c r="L195" t="str">
        <f t="shared" ref="L195" ca="1" si="537">CONCATENATE(CHOOSE(RANDBETWEEN(1,9),$S$1,$S$2,$S$3,$S$4,$S$5,$S$6,$S$7,$S$8,$S$9),"hat einen Radius von ")</f>
        <v xml:space="preserve">Eine kugelförmige Figur hat einen Radius von </v>
      </c>
      <c r="M195" t="str">
        <f t="shared" ref="M195:M196" ca="1" si="538">CONCATENATE(I195,". Wie gross ist die Oberfläche?")</f>
        <v xml:space="preserve"> m. Wie gross ist die Oberfläche?</v>
      </c>
      <c r="O195" s="1" t="str">
        <f t="shared" ref="O195:O251" ca="1" si="539">CONCATENATE(L195,E195,M195)</f>
        <v>Eine kugelförmige Figur hat einen Radius von 59.4 m. Wie gross ist die Oberfläche?</v>
      </c>
      <c r="P195" t="str">
        <f t="shared" ref="P195:P196" ca="1" si="540">CONCATENATE(TRUNC(H195,2),J195)</f>
        <v>44338.67 m²</v>
      </c>
      <c r="Q195">
        <f t="shared" ca="1" si="536"/>
        <v>11343</v>
      </c>
    </row>
    <row r="196" spans="2:17" x14ac:dyDescent="0.25">
      <c r="B196" t="str">
        <f t="shared" ca="1" si="528"/>
        <v>Eine Steinkugel hat einen Durchmesser von 138.6 mm. Wie gross ist die Oberfläche?</v>
      </c>
      <c r="C196" t="str">
        <f t="shared" ca="1" si="529"/>
        <v>60349.86 mm²</v>
      </c>
      <c r="E196">
        <f t="shared" ca="1" si="530"/>
        <v>75.2</v>
      </c>
      <c r="F196">
        <f t="shared" ca="1" si="531"/>
        <v>150.4</v>
      </c>
      <c r="G196">
        <f t="shared" ca="1" si="489"/>
        <v>1781320.7672075778</v>
      </c>
      <c r="H196">
        <f t="shared" ca="1" si="490"/>
        <v>71063.328479025702</v>
      </c>
      <c r="I196" t="str">
        <f t="shared" ca="1" si="532"/>
        <v xml:space="preserve"> m</v>
      </c>
      <c r="J196" t="str">
        <f t="shared" ca="1" si="533"/>
        <v xml:space="preserve"> m²</v>
      </c>
      <c r="K196" t="str">
        <f t="shared" ca="1" si="437"/>
        <v xml:space="preserve"> m³</v>
      </c>
      <c r="L196" t="str">
        <f t="shared" ref="L196" ca="1" si="541">CONCATENATE(CHOOSE(RANDBETWEEN(1,9),$S$1,$S$2,$S$3,$S$4,$S$5,$S$6,$S$7,$S$8,$S$9),"hat einen Durchmesser von ")</f>
        <v xml:space="preserve">Ein Ball hat einen Durchmesser von </v>
      </c>
      <c r="M196" t="str">
        <f t="shared" ca="1" si="538"/>
        <v xml:space="preserve"> m. Wie gross ist die Oberfläche?</v>
      </c>
      <c r="O196" s="1" t="str">
        <f t="shared" ref="O196" ca="1" si="542">CONCATENATE(L196,F196,M196)</f>
        <v>Ein Ball hat einen Durchmesser von 150.4 m. Wie gross ist die Oberfläche?</v>
      </c>
      <c r="P196" t="str">
        <f t="shared" ca="1" si="540"/>
        <v>71063.32 m²</v>
      </c>
      <c r="Q196">
        <f t="shared" ca="1" si="536"/>
        <v>16822</v>
      </c>
    </row>
    <row r="197" spans="2:17" x14ac:dyDescent="0.25">
      <c r="B197" t="str">
        <f t="shared" ca="1" si="528"/>
        <v>Eine kugelförmige Figur hat einen Radius von 59.4 m. Wie gross ist die Oberfläche?</v>
      </c>
      <c r="C197" t="str">
        <f t="shared" ca="1" si="529"/>
        <v>44338.67 m²</v>
      </c>
      <c r="E197">
        <f t="shared" ca="1" si="530"/>
        <v>52.7</v>
      </c>
      <c r="F197">
        <f t="shared" ca="1" si="531"/>
        <v>105.4</v>
      </c>
      <c r="G197">
        <f t="shared" ca="1" si="489"/>
        <v>613084.667291758</v>
      </c>
      <c r="H197">
        <f t="shared" ca="1" si="490"/>
        <v>34900.45544355359</v>
      </c>
      <c r="I197" t="str">
        <f t="shared" ca="1" si="532"/>
        <v xml:space="preserve"> dm</v>
      </c>
      <c r="J197" t="str">
        <f t="shared" ca="1" si="533"/>
        <v xml:space="preserve"> dm²</v>
      </c>
      <c r="K197" t="str">
        <f t="shared" ca="1" si="437"/>
        <v xml:space="preserve"> dm³</v>
      </c>
      <c r="L197" t="str">
        <f t="shared" ref="L197" ca="1" si="543">CONCATENATE(CHOOSE(RANDBETWEEN(1,9),$S$1,$S$2,$S$3,$S$4,$S$5,$S$6,$S$7,$S$8,$S$9),"hat ein Volumen von ")</f>
        <v xml:space="preserve">Eine Glaskugel hat ein Volumen von </v>
      </c>
      <c r="M197" t="s">
        <v>22</v>
      </c>
      <c r="O197" s="1" t="str">
        <f t="shared" ref="O197" ca="1" si="544">CONCATENATE(L197,TRUNC(G197,3),K197,M197)</f>
        <v>Eine Glaskugel hat ein Volumen von 613084.667 dm³. Wie gross ist der Radius?</v>
      </c>
      <c r="P197" t="str">
        <f t="shared" ref="P197:P198" ca="1" si="545">CONCATENATE(E197,I197)</f>
        <v>52.7 dm</v>
      </c>
      <c r="Q197">
        <f t="shared" ca="1" si="536"/>
        <v>13381</v>
      </c>
    </row>
    <row r="198" spans="2:17" x14ac:dyDescent="0.25">
      <c r="B198" t="str">
        <f t="shared" ca="1" si="528"/>
        <v>Eine Steinkugel hat einen Radius von 59 cm. Wie gross ist das Volumen?</v>
      </c>
      <c r="C198" t="str">
        <f t="shared" ca="1" si="529"/>
        <v>860289.543 cm³</v>
      </c>
      <c r="E198">
        <f t="shared" ca="1" si="530"/>
        <v>21.8</v>
      </c>
      <c r="F198">
        <f t="shared" ca="1" si="531"/>
        <v>43.6</v>
      </c>
      <c r="G198">
        <f t="shared" ca="1" si="489"/>
        <v>43396.838320914518</v>
      </c>
      <c r="H198">
        <f t="shared" ca="1" si="490"/>
        <v>5972.041970768053</v>
      </c>
      <c r="I198" t="str">
        <f t="shared" ca="1" si="532"/>
        <v xml:space="preserve"> mm</v>
      </c>
      <c r="J198" t="str">
        <f t="shared" ca="1" si="533"/>
        <v xml:space="preserve"> mm²</v>
      </c>
      <c r="K198" t="str">
        <f t="shared" ca="1" si="437"/>
        <v xml:space="preserve"> mm³</v>
      </c>
      <c r="L198" t="str">
        <f t="shared" ref="L198" ca="1" si="546">CONCATENATE(CHOOSE(RANDBETWEEN(1,9),$S$1,$S$2,$S$3,$S$4,$S$5,$S$6,$S$7,$S$8,$S$9),"hat eine Oberfläche von ")</f>
        <v xml:space="preserve">Eine Plastikkugel hat eine Oberfläche von </v>
      </c>
      <c r="M198" t="s">
        <v>22</v>
      </c>
      <c r="O198" s="1" t="str">
        <f t="shared" ref="O198" ca="1" si="547">CONCATENATE(L198,TRUNC(H198,2),J198,M198)</f>
        <v>Eine Plastikkugel hat eine Oberfläche von 5972.04 mm². Wie gross ist der Radius?</v>
      </c>
      <c r="P198" t="str">
        <f t="shared" ca="1" si="545"/>
        <v>21.8 mm</v>
      </c>
      <c r="Q198">
        <f t="shared" ca="1" si="536"/>
        <v>2276</v>
      </c>
    </row>
    <row r="199" spans="2:17" x14ac:dyDescent="0.25">
      <c r="B199" t="str">
        <f t="shared" ca="1" si="528"/>
        <v>Eine Holzkugel hat ein Volumen von 299386.973 mm³. Wie gross ist der Radius?</v>
      </c>
      <c r="C199" t="str">
        <f t="shared" ca="1" si="529"/>
        <v>41.5 mm</v>
      </c>
      <c r="E199">
        <f t="shared" ca="1" si="530"/>
        <v>35.6</v>
      </c>
      <c r="F199">
        <f t="shared" ca="1" si="531"/>
        <v>71.2</v>
      </c>
      <c r="G199">
        <f t="shared" ca="1" si="489"/>
        <v>188989.90348019567</v>
      </c>
      <c r="H199">
        <f t="shared" ca="1" si="490"/>
        <v>15926.115461814243</v>
      </c>
      <c r="I199" t="str">
        <f t="shared" ca="1" si="532"/>
        <v xml:space="preserve"> dm</v>
      </c>
      <c r="J199" t="str">
        <f t="shared" ca="1" si="533"/>
        <v xml:space="preserve"> dm²</v>
      </c>
      <c r="K199" t="str">
        <f t="shared" ca="1" si="437"/>
        <v xml:space="preserve"> dm³</v>
      </c>
      <c r="L199" t="str">
        <f t="shared" ref="L199" ca="1" si="548">CONCATENATE(CHOOSE(RANDBETWEEN(1,7),$S$1,$S$2,$S$3,$S$4,$S$5,$S$6,$S$7),"hat ein Volumen von ")</f>
        <v xml:space="preserve">Eine Steinkugel hat ein Volumen von </v>
      </c>
      <c r="M199" t="s">
        <v>23</v>
      </c>
      <c r="O199" s="1" t="str">
        <f t="shared" ref="O199" ca="1" si="549">CONCATENATE(L199,TRUNC(G199,3),K199,M199)</f>
        <v>Eine Steinkugel hat ein Volumen von 188989.903 dm³. Wie gross ist der Durchmesser?</v>
      </c>
      <c r="P199" t="str">
        <f t="shared" ref="P199:P200" ca="1" si="550">CONCATENATE(F199,I199)</f>
        <v>71.2 dm</v>
      </c>
      <c r="Q199">
        <f t="shared" ca="1" si="536"/>
        <v>16703</v>
      </c>
    </row>
    <row r="200" spans="2:17" x14ac:dyDescent="0.25">
      <c r="B200" t="str">
        <f t="shared" ca="1" si="528"/>
        <v>Eine Kugel hat einen Durchmesser von 18.8 cm. Wie gross ist die Oberfläche?</v>
      </c>
      <c r="C200" t="str">
        <f t="shared" ca="1" si="529"/>
        <v>1110.36 cm²</v>
      </c>
      <c r="E200">
        <f t="shared" ca="1" si="530"/>
        <v>60.5</v>
      </c>
      <c r="F200">
        <f t="shared" ca="1" si="531"/>
        <v>121</v>
      </c>
      <c r="G200">
        <f t="shared" ca="1" si="489"/>
        <v>927587.17049769789</v>
      </c>
      <c r="H200">
        <f t="shared" ca="1" si="490"/>
        <v>45996.058041208162</v>
      </c>
      <c r="I200" t="str">
        <f t="shared" ca="1" si="532"/>
        <v xml:space="preserve"> cm</v>
      </c>
      <c r="J200" t="str">
        <f t="shared" ca="1" si="533"/>
        <v xml:space="preserve"> cm²</v>
      </c>
      <c r="K200" t="str">
        <f t="shared" ca="1" si="437"/>
        <v xml:space="preserve"> cm³</v>
      </c>
      <c r="L200" t="str">
        <f t="shared" ref="L200" ca="1" si="551">CONCATENATE(CHOOSE(RANDBETWEEN(1,9),$S$1,$S$2,$S$3,$S$4,$S$5,$S$6,$S$7,$S$8,$S$9),"hat eine Oberfläche von ")</f>
        <v xml:space="preserve">Eine Stahlkugel hat eine Oberfläche von </v>
      </c>
      <c r="M200" t="s">
        <v>23</v>
      </c>
      <c r="O200" s="1" t="str">
        <f t="shared" ref="O200" ca="1" si="552">CONCATENATE(L200,TRUNC(H200,2),J200,M200)</f>
        <v>Eine Stahlkugel hat eine Oberfläche von 45996.05 cm². Wie gross ist der Durchmesser?</v>
      </c>
      <c r="P200" t="str">
        <f t="shared" ca="1" si="550"/>
        <v>121 cm</v>
      </c>
      <c r="Q200">
        <f t="shared" ca="1" si="536"/>
        <v>4199</v>
      </c>
    </row>
    <row r="201" spans="2:17" x14ac:dyDescent="0.25">
      <c r="B201" t="str">
        <f t="shared" ca="1" si="528"/>
        <v>Eine Glaskugel hat ein Volumen von 83367.443 dm³. Wie gross ist der Durchmesser?</v>
      </c>
      <c r="C201" t="str">
        <f t="shared" ca="1" si="529"/>
        <v>54.2 dm</v>
      </c>
      <c r="E201">
        <f t="shared" ca="1" si="530"/>
        <v>68.7</v>
      </c>
      <c r="F201">
        <f t="shared" ca="1" si="531"/>
        <v>137.4</v>
      </c>
      <c r="G201">
        <f t="shared" ca="1" si="489"/>
        <v>1358184.6582998631</v>
      </c>
      <c r="H201">
        <f t="shared" ca="1" si="490"/>
        <v>59309.373724884848</v>
      </c>
      <c r="I201" t="str">
        <f t="shared" ca="1" si="532"/>
        <v xml:space="preserve"> m</v>
      </c>
      <c r="J201" t="str">
        <f t="shared" ca="1" si="533"/>
        <v xml:space="preserve"> m²</v>
      </c>
      <c r="K201" t="str">
        <f t="shared" ca="1" si="437"/>
        <v xml:space="preserve"> m³</v>
      </c>
      <c r="L201" t="str">
        <f t="shared" ref="L201" ca="1" si="553">CONCATENATE(CHOOSE(RANDBETWEEN(1,9),$S$1,$S$2,$S$3,$S$4,$S$5,$S$6,$S$7,$S$8,$S$9),"hat einen Radius von ")</f>
        <v xml:space="preserve">Eine Glasmurmel hat einen Radius von </v>
      </c>
      <c r="M201" t="str">
        <f t="shared" ref="M201:M202" ca="1" si="554">CONCATENATE(I201,". Wie gross ist das Volumen?")</f>
        <v xml:space="preserve"> m. Wie gross ist das Volumen?</v>
      </c>
      <c r="O201" s="1" t="str">
        <f t="shared" ref="O201" ca="1" si="555">CONCATENATE(L201,E201,M201)</f>
        <v>Eine Glasmurmel hat einen Radius von 68.7 m. Wie gross ist das Volumen?</v>
      </c>
      <c r="P201" t="str">
        <f t="shared" ref="P201:P202" ca="1" si="556">CONCATENATE(TRUNC(G201,3),K201)</f>
        <v>1358184.658 m³</v>
      </c>
      <c r="Q201">
        <f t="shared" ca="1" si="536"/>
        <v>10819</v>
      </c>
    </row>
    <row r="202" spans="2:17" x14ac:dyDescent="0.25">
      <c r="B202" t="str">
        <f t="shared" ca="1" si="528"/>
        <v>Eine Glasmurmel hat einen Durchmesser von 20.4 cm. Wie gross ist die Oberfläche?</v>
      </c>
      <c r="C202" t="str">
        <f t="shared" ca="1" si="529"/>
        <v>1307.4 cm²</v>
      </c>
      <c r="E202">
        <f t="shared" ca="1" si="530"/>
        <v>61.2</v>
      </c>
      <c r="F202">
        <f t="shared" ca="1" si="531"/>
        <v>122.4</v>
      </c>
      <c r="G202">
        <f t="shared" ca="1" si="489"/>
        <v>960158.37793844671</v>
      </c>
      <c r="H202">
        <f t="shared" ca="1" si="490"/>
        <v>47066.587153845423</v>
      </c>
      <c r="I202" t="str">
        <f t="shared" ca="1" si="532"/>
        <v xml:space="preserve"> dm</v>
      </c>
      <c r="J202" t="str">
        <f t="shared" ca="1" si="533"/>
        <v xml:space="preserve"> dm²</v>
      </c>
      <c r="K202" t="str">
        <f t="shared" ca="1" si="437"/>
        <v xml:space="preserve"> dm³</v>
      </c>
      <c r="L202" t="str">
        <f t="shared" ref="L202" ca="1" si="557">CONCATENATE(CHOOSE(RANDBETWEEN(1,9),$S$1,$S$2,$S$3,$S$4,$S$5,$S$6,$S$7,$S$8,$S$9),"hat einen Durchmesser von ")</f>
        <v xml:space="preserve">Eine Glasmurmel hat einen Durchmesser von </v>
      </c>
      <c r="M202" t="str">
        <f t="shared" ca="1" si="554"/>
        <v xml:space="preserve"> dm. Wie gross ist das Volumen?</v>
      </c>
      <c r="O202" s="1" t="str">
        <f t="shared" ref="O202" ca="1" si="558">CONCATENATE(L202,F202,M202)</f>
        <v>Eine Glasmurmel hat einen Durchmesser von 122.4 dm. Wie gross ist das Volumen?</v>
      </c>
      <c r="P202" t="str">
        <f t="shared" ca="1" si="556"/>
        <v>960158.377 dm³</v>
      </c>
      <c r="Q202">
        <f t="shared" ca="1" si="536"/>
        <v>804</v>
      </c>
    </row>
    <row r="203" spans="2:17" x14ac:dyDescent="0.25">
      <c r="B203" t="str">
        <f t="shared" ca="1" si="528"/>
        <v>Eine Kugel hat ein Volumen von 151905.182 cm³. Wie gross ist der Durchmesser?</v>
      </c>
      <c r="C203" t="str">
        <f t="shared" ca="1" si="529"/>
        <v>66.2 cm</v>
      </c>
      <c r="E203">
        <f t="shared" ca="1" si="530"/>
        <v>88.5</v>
      </c>
      <c r="F203">
        <f t="shared" ca="1" si="531"/>
        <v>177</v>
      </c>
      <c r="G203">
        <f t="shared" ca="1" si="489"/>
        <v>2903477.2092072815</v>
      </c>
      <c r="H203">
        <f t="shared" ca="1" si="490"/>
        <v>98422.956244314628</v>
      </c>
      <c r="I203" t="str">
        <f t="shared" ca="1" si="532"/>
        <v xml:space="preserve"> cm</v>
      </c>
      <c r="J203" t="str">
        <f t="shared" ca="1" si="533"/>
        <v xml:space="preserve"> cm²</v>
      </c>
      <c r="K203" t="str">
        <f t="shared" ca="1" si="437"/>
        <v xml:space="preserve"> cm³</v>
      </c>
      <c r="L203" t="str">
        <f t="shared" ref="L203" ca="1" si="559">CONCATENATE(CHOOSE(RANDBETWEEN(1,9),$S$1,$S$2,$S$3,$S$4,$S$5,$S$6,$S$7,$S$8,$S$9),"hat einen Radius von ")</f>
        <v xml:space="preserve">Eine Plastikkugel hat einen Radius von </v>
      </c>
      <c r="M203" t="str">
        <f t="shared" ref="M203:M204" ca="1" si="560">CONCATENATE(I203,". Wie gross ist die Oberfläche?")</f>
        <v xml:space="preserve"> cm. Wie gross ist die Oberfläche?</v>
      </c>
      <c r="O203" s="1" t="str">
        <f t="shared" ca="1" si="539"/>
        <v>Eine Plastikkugel hat einen Radius von 88.5 cm. Wie gross ist die Oberfläche?</v>
      </c>
      <c r="P203" t="str">
        <f t="shared" ref="P203:P204" ca="1" si="561">CONCATENATE(TRUNC(H203,2),J203)</f>
        <v>98422.95 cm²</v>
      </c>
      <c r="Q203">
        <f t="shared" ca="1" si="536"/>
        <v>18343</v>
      </c>
    </row>
    <row r="204" spans="2:17" x14ac:dyDescent="0.25">
      <c r="B204" t="str">
        <f t="shared" ca="1" si="528"/>
        <v>Eine Steinkugel hat eine Oberfläche von 688.13 dm². Wie gross ist der Durchmesser?</v>
      </c>
      <c r="C204" t="str">
        <f t="shared" ca="1" si="529"/>
        <v>14.8 dm</v>
      </c>
      <c r="E204">
        <f t="shared" ca="1" si="530"/>
        <v>73</v>
      </c>
      <c r="F204">
        <f t="shared" ca="1" si="531"/>
        <v>146</v>
      </c>
      <c r="G204">
        <f t="shared" ca="1" si="489"/>
        <v>1629510.5990953874</v>
      </c>
      <c r="H204">
        <f t="shared" ca="1" si="490"/>
        <v>66966.189003920037</v>
      </c>
      <c r="I204" t="str">
        <f t="shared" ca="1" si="532"/>
        <v xml:space="preserve"> cm</v>
      </c>
      <c r="J204" t="str">
        <f t="shared" ca="1" si="533"/>
        <v xml:space="preserve"> cm²</v>
      </c>
      <c r="K204" t="str">
        <f t="shared" ca="1" si="437"/>
        <v xml:space="preserve"> cm³</v>
      </c>
      <c r="L204" t="str">
        <f t="shared" ref="L204" ca="1" si="562">CONCATENATE(CHOOSE(RANDBETWEEN(1,9),$S$1,$S$2,$S$3,$S$4,$S$5,$S$6,$S$7,$S$8,$S$9),"hat einen Durchmesser von ")</f>
        <v xml:space="preserve">Eine Plastikkugel hat einen Durchmesser von </v>
      </c>
      <c r="M204" t="str">
        <f t="shared" ca="1" si="560"/>
        <v xml:space="preserve"> cm. Wie gross ist die Oberfläche?</v>
      </c>
      <c r="O204" s="1" t="str">
        <f t="shared" ref="O204" ca="1" si="563">CONCATENATE(L204,F204,M204)</f>
        <v>Eine Plastikkugel hat einen Durchmesser von 146 cm. Wie gross ist die Oberfläche?</v>
      </c>
      <c r="P204" t="str">
        <f t="shared" ca="1" si="561"/>
        <v>66966.18 cm²</v>
      </c>
      <c r="Q204">
        <f t="shared" ca="1" si="536"/>
        <v>7912</v>
      </c>
    </row>
    <row r="205" spans="2:17" x14ac:dyDescent="0.25">
      <c r="B205" t="str">
        <f t="shared" ca="1" si="528"/>
        <v>Eine Holzkugel hat ein Volumen von 998305.991 m³. Wie gross ist der Radius?</v>
      </c>
      <c r="C205" t="str">
        <f t="shared" ca="1" si="529"/>
        <v>62 m</v>
      </c>
      <c r="E205">
        <f t="shared" ca="1" si="530"/>
        <v>20.3</v>
      </c>
      <c r="F205">
        <f t="shared" ca="1" si="531"/>
        <v>40.6</v>
      </c>
      <c r="G205">
        <f t="shared" ca="1" si="489"/>
        <v>35041.018676455606</v>
      </c>
      <c r="H205">
        <f t="shared" ca="1" si="490"/>
        <v>5178.4756664712722</v>
      </c>
      <c r="I205" t="str">
        <f t="shared" ca="1" si="532"/>
        <v xml:space="preserve"> dm</v>
      </c>
      <c r="J205" t="str">
        <f t="shared" ca="1" si="533"/>
        <v xml:space="preserve"> dm²</v>
      </c>
      <c r="K205" t="str">
        <f t="shared" ca="1" si="437"/>
        <v xml:space="preserve"> dm³</v>
      </c>
      <c r="L205" t="str">
        <f t="shared" ref="L205" ca="1" si="564">CONCATENATE(CHOOSE(RANDBETWEEN(1,9),$S$1,$S$2,$S$3,$S$4,$S$5,$S$6,$S$7,$S$8,$S$9),"hat ein Volumen von ")</f>
        <v xml:space="preserve">Eine Steinkugel hat ein Volumen von </v>
      </c>
      <c r="M205" t="s">
        <v>22</v>
      </c>
      <c r="O205" s="1" t="str">
        <f t="shared" ref="O205" ca="1" si="565">CONCATENATE(L205,TRUNC(G205,3),K205,M205)</f>
        <v>Eine Steinkugel hat ein Volumen von 35041.018 dm³. Wie gross ist der Radius?</v>
      </c>
      <c r="P205" t="str">
        <f t="shared" ref="P205:P206" ca="1" si="566">CONCATENATE(E205,I205)</f>
        <v>20.3 dm</v>
      </c>
      <c r="Q205">
        <f t="shared" ca="1" si="536"/>
        <v>9096</v>
      </c>
    </row>
    <row r="206" spans="2:17" x14ac:dyDescent="0.25">
      <c r="B206" t="str">
        <f t="shared" ca="1" si="528"/>
        <v>Eine Glaskugel hat einen Radius von 18.3 m. Wie gross ist die Oberfläche?</v>
      </c>
      <c r="C206" t="str">
        <f t="shared" ca="1" si="529"/>
        <v>4208.35 m²</v>
      </c>
      <c r="E206">
        <f t="shared" ca="1" si="530"/>
        <v>35.700000000000003</v>
      </c>
      <c r="F206">
        <f t="shared" ca="1" si="531"/>
        <v>71.400000000000006</v>
      </c>
      <c r="G206">
        <f t="shared" ca="1" si="489"/>
        <v>190586.99284310604</v>
      </c>
      <c r="H206">
        <f t="shared" ca="1" si="490"/>
        <v>16015.713684294624</v>
      </c>
      <c r="I206" t="str">
        <f t="shared" ca="1" si="532"/>
        <v xml:space="preserve"> mm</v>
      </c>
      <c r="J206" t="str">
        <f t="shared" ca="1" si="533"/>
        <v xml:space="preserve"> mm²</v>
      </c>
      <c r="K206" t="str">
        <f t="shared" ca="1" si="437"/>
        <v xml:space="preserve"> mm³</v>
      </c>
      <c r="L206" t="str">
        <f t="shared" ref="L206" ca="1" si="567">CONCATENATE(CHOOSE(RANDBETWEEN(1,9),$S$1,$S$2,$S$3,$S$4,$S$5,$S$6,$S$7,$S$8,$S$9),"hat eine Oberfläche von ")</f>
        <v xml:space="preserve">Eine Kugel hat eine Oberfläche von </v>
      </c>
      <c r="M206" t="s">
        <v>22</v>
      </c>
      <c r="O206" s="1" t="str">
        <f t="shared" ref="O206" ca="1" si="568">CONCATENATE(L206,TRUNC(H206,2),J206,M206)</f>
        <v>Eine Kugel hat eine Oberfläche von 16015.71 mm². Wie gross ist der Radius?</v>
      </c>
      <c r="P206" t="str">
        <f t="shared" ca="1" si="566"/>
        <v>35.7 mm</v>
      </c>
      <c r="Q206">
        <f t="shared" ca="1" si="536"/>
        <v>11959</v>
      </c>
    </row>
    <row r="207" spans="2:17" x14ac:dyDescent="0.25">
      <c r="B207" t="str">
        <f t="shared" ca="1" si="528"/>
        <v>Eine kugelförmige Figur hat eine Oberfläche von 38847.17 mm². Wie gross ist der Radius?</v>
      </c>
      <c r="C207" t="str">
        <f t="shared" ca="1" si="529"/>
        <v>55.6 mm</v>
      </c>
      <c r="E207">
        <f t="shared" ca="1" si="530"/>
        <v>4.4000000000000004</v>
      </c>
      <c r="F207">
        <f t="shared" ca="1" si="531"/>
        <v>8.8000000000000007</v>
      </c>
      <c r="G207">
        <f t="shared" ca="1" si="489"/>
        <v>356.81790480452401</v>
      </c>
      <c r="H207">
        <f t="shared" ca="1" si="490"/>
        <v>243.28493509399362</v>
      </c>
      <c r="I207" t="str">
        <f t="shared" ca="1" si="532"/>
        <v xml:space="preserve"> dm</v>
      </c>
      <c r="J207" t="str">
        <f t="shared" ca="1" si="533"/>
        <v xml:space="preserve"> dm²</v>
      </c>
      <c r="K207" t="str">
        <f t="shared" ca="1" si="437"/>
        <v xml:space="preserve"> dm³</v>
      </c>
      <c r="L207" t="str">
        <f t="shared" ref="L207" ca="1" si="569">CONCATENATE(CHOOSE(RANDBETWEEN(1,7),$S$1,$S$2,$S$3,$S$4,$S$5,$S$6,$S$7),"hat ein Volumen von ")</f>
        <v xml:space="preserve">Eine Kugel hat ein Volumen von </v>
      </c>
      <c r="M207" t="s">
        <v>23</v>
      </c>
      <c r="O207" s="1" t="str">
        <f t="shared" ref="O207" ca="1" si="570">CONCATENATE(L207,TRUNC(G207,3),K207,M207)</f>
        <v>Eine Kugel hat ein Volumen von 356.817 dm³. Wie gross ist der Durchmesser?</v>
      </c>
      <c r="P207" t="str">
        <f t="shared" ref="P207:P208" ca="1" si="571">CONCATENATE(F207,I207)</f>
        <v>8.8 dm</v>
      </c>
      <c r="Q207">
        <f t="shared" ca="1" si="536"/>
        <v>3783</v>
      </c>
    </row>
    <row r="208" spans="2:17" x14ac:dyDescent="0.25">
      <c r="B208" t="str">
        <f t="shared" ca="1" si="528"/>
        <v>Eine Glasmurmel hat einen Radius von 68.7 m. Wie gross ist das Volumen?</v>
      </c>
      <c r="C208" t="str">
        <f t="shared" ca="1" si="529"/>
        <v>1358184.658 m³</v>
      </c>
      <c r="E208">
        <f t="shared" ca="1" si="530"/>
        <v>38.5</v>
      </c>
      <c r="F208">
        <f t="shared" ca="1" si="531"/>
        <v>77</v>
      </c>
      <c r="G208">
        <f t="shared" ca="1" si="489"/>
        <v>239040.11982021818</v>
      </c>
      <c r="H208">
        <f t="shared" ca="1" si="490"/>
        <v>18626.502843133883</v>
      </c>
      <c r="I208" t="str">
        <f t="shared" ca="1" si="532"/>
        <v xml:space="preserve"> dm</v>
      </c>
      <c r="J208" t="str">
        <f t="shared" ca="1" si="533"/>
        <v xml:space="preserve"> dm²</v>
      </c>
      <c r="K208" t="str">
        <f t="shared" ca="1" si="437"/>
        <v xml:space="preserve"> dm³</v>
      </c>
      <c r="L208" t="str">
        <f t="shared" ref="L208" ca="1" si="572">CONCATENATE(CHOOSE(RANDBETWEEN(1,9),$S$1,$S$2,$S$3,$S$4,$S$5,$S$6,$S$7,$S$8,$S$9),"hat eine Oberfläche von ")</f>
        <v xml:space="preserve">Eine kugelförmige Figur hat eine Oberfläche von </v>
      </c>
      <c r="M208" t="s">
        <v>23</v>
      </c>
      <c r="O208" s="1" t="str">
        <f t="shared" ref="O208" ca="1" si="573">CONCATENATE(L208,TRUNC(H208,2),J208,M208)</f>
        <v>Eine kugelförmige Figur hat eine Oberfläche von 18626.5 dm². Wie gross ist der Durchmesser?</v>
      </c>
      <c r="P208" t="str">
        <f t="shared" ca="1" si="571"/>
        <v>77 dm</v>
      </c>
      <c r="Q208">
        <f t="shared" ca="1" si="536"/>
        <v>10298</v>
      </c>
    </row>
    <row r="209" spans="2:17" x14ac:dyDescent="0.25">
      <c r="B209" t="str">
        <f t="shared" ca="1" si="528"/>
        <v>Eine Plastikkugel hat einen Durchmesser von 13 m. Wie gross ist die Oberfläche?</v>
      </c>
      <c r="C209" t="str">
        <f t="shared" ca="1" si="529"/>
        <v>530.92 m²</v>
      </c>
      <c r="E209">
        <f t="shared" ca="1" si="530"/>
        <v>74.8</v>
      </c>
      <c r="F209">
        <f t="shared" ca="1" si="531"/>
        <v>149.6</v>
      </c>
      <c r="G209">
        <f t="shared" ca="1" si="489"/>
        <v>1753046.3663046258</v>
      </c>
      <c r="H209">
        <f t="shared" ca="1" si="490"/>
        <v>70309.346242164145</v>
      </c>
      <c r="I209" t="str">
        <f t="shared" ca="1" si="532"/>
        <v xml:space="preserve"> cm</v>
      </c>
      <c r="J209" t="str">
        <f t="shared" ca="1" si="533"/>
        <v xml:space="preserve"> cm²</v>
      </c>
      <c r="K209" t="str">
        <f t="shared" ca="1" si="437"/>
        <v xml:space="preserve"> cm³</v>
      </c>
      <c r="L209" t="str">
        <f t="shared" ref="L209" ca="1" si="574">CONCATENATE(CHOOSE(RANDBETWEEN(1,9),$S$1,$S$2,$S$3,$S$4,$S$5,$S$6,$S$7,$S$8,$S$9),"hat einen Radius von ")</f>
        <v xml:space="preserve">Eine kugelförmige Figur hat einen Radius von </v>
      </c>
      <c r="M209" t="str">
        <f t="shared" ref="M209:M210" ca="1" si="575">CONCATENATE(I209,". Wie gross ist das Volumen?")</f>
        <v xml:space="preserve"> cm. Wie gross ist das Volumen?</v>
      </c>
      <c r="O209" s="1" t="str">
        <f t="shared" ref="O209" ca="1" si="576">CONCATENATE(L209,E209,M209)</f>
        <v>Eine kugelförmige Figur hat einen Radius von 74.8 cm. Wie gross ist das Volumen?</v>
      </c>
      <c r="P209" t="str">
        <f t="shared" ref="P209:P210" ca="1" si="577">CONCATENATE(TRUNC(G209,3),K209)</f>
        <v>1753046.366 cm³</v>
      </c>
      <c r="Q209">
        <f t="shared" ca="1" si="536"/>
        <v>9885</v>
      </c>
    </row>
    <row r="210" spans="2:17" x14ac:dyDescent="0.25">
      <c r="B210" t="str">
        <f t="shared" ca="1" si="528"/>
        <v>Eine Glasmurmel hat einen Radius von 38.6 mm. Wie gross ist das Volumen?</v>
      </c>
      <c r="C210" t="str">
        <f t="shared" ca="1" si="529"/>
        <v>240907.612 mm³</v>
      </c>
      <c r="E210">
        <f t="shared" ca="1" si="530"/>
        <v>83.9</v>
      </c>
      <c r="F210">
        <f t="shared" ca="1" si="531"/>
        <v>167.8</v>
      </c>
      <c r="G210">
        <f t="shared" ca="1" si="489"/>
        <v>2473856.4299947475</v>
      </c>
      <c r="H210">
        <f t="shared" ca="1" si="490"/>
        <v>88457.321692303245</v>
      </c>
      <c r="I210" t="str">
        <f t="shared" ca="1" si="532"/>
        <v xml:space="preserve"> mm</v>
      </c>
      <c r="J210" t="str">
        <f t="shared" ca="1" si="533"/>
        <v xml:space="preserve"> mm²</v>
      </c>
      <c r="K210" t="str">
        <f t="shared" ca="1" si="437"/>
        <v xml:space="preserve"> mm³</v>
      </c>
      <c r="L210" t="str">
        <f t="shared" ref="L210" ca="1" si="578">CONCATENATE(CHOOSE(RANDBETWEEN(1,9),$S$1,$S$2,$S$3,$S$4,$S$5,$S$6,$S$7,$S$8,$S$9),"hat einen Durchmesser von ")</f>
        <v xml:space="preserve">Eine Holzkugel hat einen Durchmesser von </v>
      </c>
      <c r="M210" t="str">
        <f t="shared" ca="1" si="575"/>
        <v xml:space="preserve"> mm. Wie gross ist das Volumen?</v>
      </c>
      <c r="O210" s="1" t="str">
        <f t="shared" ref="O210" ca="1" si="579">CONCATENATE(L210,F210,M210)</f>
        <v>Eine Holzkugel hat einen Durchmesser von 167.8 mm. Wie gross ist das Volumen?</v>
      </c>
      <c r="P210" t="str">
        <f t="shared" ca="1" si="577"/>
        <v>2473856.429 mm³</v>
      </c>
      <c r="Q210">
        <f t="shared" ca="1" si="536"/>
        <v>11804</v>
      </c>
    </row>
    <row r="211" spans="2:17" x14ac:dyDescent="0.25">
      <c r="B211" t="str">
        <f t="shared" ca="1" si="528"/>
        <v>Eine Steinkugel hat einen Radius von 7.1 mm. Wie gross ist das Volumen?</v>
      </c>
      <c r="C211" t="str">
        <f t="shared" ca="1" si="529"/>
        <v>1499.214 mm³</v>
      </c>
      <c r="E211">
        <f t="shared" ca="1" si="530"/>
        <v>3.5</v>
      </c>
      <c r="F211">
        <f t="shared" ca="1" si="531"/>
        <v>7</v>
      </c>
      <c r="G211">
        <f t="shared" ca="1" si="489"/>
        <v>179.59438003021651</v>
      </c>
      <c r="H211">
        <f t="shared" ca="1" si="490"/>
        <v>153.93804002589985</v>
      </c>
      <c r="I211" t="str">
        <f t="shared" ca="1" si="532"/>
        <v xml:space="preserve"> dm</v>
      </c>
      <c r="J211" t="str">
        <f t="shared" ca="1" si="533"/>
        <v xml:space="preserve"> dm²</v>
      </c>
      <c r="K211" t="str">
        <f t="shared" ca="1" si="437"/>
        <v xml:space="preserve"> dm³</v>
      </c>
      <c r="L211" t="str">
        <f t="shared" ref="L211" ca="1" si="580">CONCATENATE(CHOOSE(RANDBETWEEN(1,9),$S$1,$S$2,$S$3,$S$4,$S$5,$S$6,$S$7,$S$8,$S$9),"hat einen Radius von ")</f>
        <v xml:space="preserve">Eine Holzkugel hat einen Radius von </v>
      </c>
      <c r="M211" t="str">
        <f t="shared" ref="M211:M212" ca="1" si="581">CONCATENATE(I211,". Wie gross ist die Oberfläche?")</f>
        <v xml:space="preserve"> dm. Wie gross ist die Oberfläche?</v>
      </c>
      <c r="O211" s="1" t="str">
        <f t="shared" ca="1" si="539"/>
        <v>Eine Holzkugel hat einen Radius von 3.5 dm. Wie gross ist die Oberfläche?</v>
      </c>
      <c r="P211" t="str">
        <f t="shared" ref="P211:P212" ca="1" si="582">CONCATENATE(TRUNC(H211,2),J211)</f>
        <v>153.93 dm²</v>
      </c>
      <c r="Q211">
        <f t="shared" ca="1" si="536"/>
        <v>2435</v>
      </c>
    </row>
    <row r="212" spans="2:17" x14ac:dyDescent="0.25">
      <c r="B212" t="str">
        <f t="shared" ca="1" si="528"/>
        <v>Eine Steinkugel hat ein Volumen von 572150.519 dm³. Wie gross ist der Durchmesser?</v>
      </c>
      <c r="C212" t="str">
        <f t="shared" ca="1" si="529"/>
        <v>103 dm</v>
      </c>
      <c r="E212">
        <f t="shared" ca="1" si="530"/>
        <v>72.7</v>
      </c>
      <c r="F212">
        <f t="shared" ca="1" si="531"/>
        <v>145.4</v>
      </c>
      <c r="G212">
        <f t="shared" ca="1" si="489"/>
        <v>1609503.1903518122</v>
      </c>
      <c r="H212">
        <f t="shared" ca="1" si="490"/>
        <v>66416.912944366384</v>
      </c>
      <c r="I212" t="str">
        <f t="shared" ca="1" si="532"/>
        <v xml:space="preserve"> m</v>
      </c>
      <c r="J212" t="str">
        <f t="shared" ca="1" si="533"/>
        <v xml:space="preserve"> m²</v>
      </c>
      <c r="K212" t="str">
        <f t="shared" ca="1" si="437"/>
        <v xml:space="preserve"> m³</v>
      </c>
      <c r="L212" t="str">
        <f t="shared" ref="L212" ca="1" si="583">CONCATENATE(CHOOSE(RANDBETWEEN(1,9),$S$1,$S$2,$S$3,$S$4,$S$5,$S$6,$S$7,$S$8,$S$9),"hat einen Durchmesser von ")</f>
        <v xml:space="preserve">Eine Stahlkugel hat einen Durchmesser von </v>
      </c>
      <c r="M212" t="str">
        <f t="shared" ca="1" si="581"/>
        <v xml:space="preserve"> m. Wie gross ist die Oberfläche?</v>
      </c>
      <c r="O212" s="1" t="str">
        <f t="shared" ref="O212" ca="1" si="584">CONCATENATE(L212,F212,M212)</f>
        <v>Eine Stahlkugel hat einen Durchmesser von 145.4 m. Wie gross ist die Oberfläche?</v>
      </c>
      <c r="P212" t="str">
        <f t="shared" ca="1" si="582"/>
        <v>66416.91 m²</v>
      </c>
      <c r="Q212">
        <f t="shared" ca="1" si="536"/>
        <v>4074</v>
      </c>
    </row>
    <row r="213" spans="2:17" x14ac:dyDescent="0.25">
      <c r="B213" t="str">
        <f t="shared" ca="1" si="528"/>
        <v>Eine Plastikkugel hat ein Volumen von 1436755.04 cm³. Wie gross ist der Radius?</v>
      </c>
      <c r="C213" t="str">
        <f t="shared" ca="1" si="529"/>
        <v>70 cm</v>
      </c>
      <c r="E213">
        <f t="shared" ca="1" si="530"/>
        <v>40.9</v>
      </c>
      <c r="F213">
        <f t="shared" ca="1" si="531"/>
        <v>81.8</v>
      </c>
      <c r="G213">
        <f t="shared" ca="1" si="489"/>
        <v>286588.35082697071</v>
      </c>
      <c r="H213">
        <f t="shared" ca="1" si="490"/>
        <v>21021.150427406166</v>
      </c>
      <c r="I213" t="str">
        <f t="shared" ca="1" si="532"/>
        <v xml:space="preserve"> m</v>
      </c>
      <c r="J213" t="str">
        <f t="shared" ca="1" si="533"/>
        <v xml:space="preserve"> m²</v>
      </c>
      <c r="K213" t="str">
        <f t="shared" ca="1" si="437"/>
        <v xml:space="preserve"> m³</v>
      </c>
      <c r="L213" t="str">
        <f t="shared" ref="L213" ca="1" si="585">CONCATENATE(CHOOSE(RANDBETWEEN(1,9),$S$1,$S$2,$S$3,$S$4,$S$5,$S$6,$S$7,$S$8,$S$9),"hat ein Volumen von ")</f>
        <v xml:space="preserve">Eine Steinkugel hat ein Volumen von </v>
      </c>
      <c r="M213" t="s">
        <v>22</v>
      </c>
      <c r="O213" s="1" t="str">
        <f t="shared" ref="O213" ca="1" si="586">CONCATENATE(L213,TRUNC(G213,3),K213,M213)</f>
        <v>Eine Steinkugel hat ein Volumen von 286588.35 m³. Wie gross ist der Radius?</v>
      </c>
      <c r="P213" t="str">
        <f t="shared" ref="P213:P214" ca="1" si="587">CONCATENATE(E213,I213)</f>
        <v>40.9 m</v>
      </c>
      <c r="Q213">
        <f t="shared" ca="1" si="536"/>
        <v>16818</v>
      </c>
    </row>
    <row r="214" spans="2:17" x14ac:dyDescent="0.25">
      <c r="B214" t="str">
        <f t="shared" ca="1" si="528"/>
        <v>Eine Glaskugel hat eine Oberfläche von 2427.94 cm². Wie gross ist der Radius?</v>
      </c>
      <c r="C214" t="str">
        <f t="shared" ca="1" si="529"/>
        <v>13.9 cm</v>
      </c>
      <c r="E214">
        <f t="shared" ca="1" si="530"/>
        <v>74</v>
      </c>
      <c r="F214">
        <f t="shared" ca="1" si="531"/>
        <v>148</v>
      </c>
      <c r="G214">
        <f t="shared" ca="1" si="489"/>
        <v>1697398.3219443604</v>
      </c>
      <c r="H214">
        <f t="shared" ca="1" si="490"/>
        <v>68813.445484230833</v>
      </c>
      <c r="I214" t="str">
        <f t="shared" ca="1" si="532"/>
        <v xml:space="preserve"> m</v>
      </c>
      <c r="J214" t="str">
        <f t="shared" ca="1" si="533"/>
        <v xml:space="preserve"> m²</v>
      </c>
      <c r="K214" t="str">
        <f t="shared" ca="1" si="437"/>
        <v xml:space="preserve"> m³</v>
      </c>
      <c r="L214" t="str">
        <f t="shared" ref="L214" ca="1" si="588">CONCATENATE(CHOOSE(RANDBETWEEN(1,9),$S$1,$S$2,$S$3,$S$4,$S$5,$S$6,$S$7,$S$8,$S$9),"hat eine Oberfläche von ")</f>
        <v xml:space="preserve">Eine kugelförmige Figur hat eine Oberfläche von </v>
      </c>
      <c r="M214" t="s">
        <v>22</v>
      </c>
      <c r="O214" s="1" t="str">
        <f t="shared" ref="O214" ca="1" si="589">CONCATENATE(L214,TRUNC(H214,2),J214,M214)</f>
        <v>Eine kugelförmige Figur hat eine Oberfläche von 68813.44 m². Wie gross ist der Radius?</v>
      </c>
      <c r="P214" t="str">
        <f t="shared" ca="1" si="587"/>
        <v>74 m</v>
      </c>
      <c r="Q214">
        <f t="shared" ca="1" si="536"/>
        <v>4597</v>
      </c>
    </row>
    <row r="215" spans="2:17" x14ac:dyDescent="0.25">
      <c r="B215" t="str">
        <f t="shared" ca="1" si="528"/>
        <v>Eine Plastikkugel hat einen Durchmesser von 7.2 m. Wie gross ist das Volumen?</v>
      </c>
      <c r="C215" t="str">
        <f t="shared" ca="1" si="529"/>
        <v>195.432 m³</v>
      </c>
      <c r="E215">
        <f t="shared" ca="1" si="530"/>
        <v>13.5</v>
      </c>
      <c r="F215">
        <f t="shared" ca="1" si="531"/>
        <v>27</v>
      </c>
      <c r="G215">
        <f t="shared" ca="1" si="489"/>
        <v>10305.994700101315</v>
      </c>
      <c r="H215">
        <f t="shared" ca="1" si="490"/>
        <v>2290.221044466959</v>
      </c>
      <c r="I215" t="str">
        <f t="shared" ca="1" si="532"/>
        <v xml:space="preserve"> m</v>
      </c>
      <c r="J215" t="str">
        <f t="shared" ca="1" si="533"/>
        <v xml:space="preserve"> m²</v>
      </c>
      <c r="K215" t="str">
        <f t="shared" ca="1" si="437"/>
        <v xml:space="preserve"> m³</v>
      </c>
      <c r="L215" t="str">
        <f t="shared" ref="L215" ca="1" si="590">CONCATENATE(CHOOSE(RANDBETWEEN(1,7),$S$1,$S$2,$S$3,$S$4,$S$5,$S$6,$S$7),"hat ein Volumen von ")</f>
        <v xml:space="preserve">Eine Steinkugel hat ein Volumen von </v>
      </c>
      <c r="M215" t="s">
        <v>23</v>
      </c>
      <c r="O215" s="1" t="str">
        <f t="shared" ref="O215" ca="1" si="591">CONCATENATE(L215,TRUNC(G215,3),K215,M215)</f>
        <v>Eine Steinkugel hat ein Volumen von 10305.994 m³. Wie gross ist der Durchmesser?</v>
      </c>
      <c r="P215" t="str">
        <f t="shared" ref="P215:P216" ca="1" si="592">CONCATENATE(F215,I215)</f>
        <v>27 m</v>
      </c>
      <c r="Q215">
        <f t="shared" ca="1" si="536"/>
        <v>1134</v>
      </c>
    </row>
    <row r="216" spans="2:17" x14ac:dyDescent="0.25">
      <c r="B216" t="str">
        <f t="shared" ca="1" si="528"/>
        <v>Eine Stahlkugel hat ein Volumen von 310.339 mm³. Wie gross ist der Durchmesser?</v>
      </c>
      <c r="C216" t="str">
        <f t="shared" ca="1" si="529"/>
        <v>8.4 mm</v>
      </c>
      <c r="E216">
        <f t="shared" ca="1" si="530"/>
        <v>29.2</v>
      </c>
      <c r="F216">
        <f t="shared" ca="1" si="531"/>
        <v>58.4</v>
      </c>
      <c r="G216">
        <f t="shared" ca="1" si="489"/>
        <v>104288.67834210479</v>
      </c>
      <c r="H216">
        <f t="shared" ca="1" si="490"/>
        <v>10714.590240627205</v>
      </c>
      <c r="I216" t="str">
        <f t="shared" ca="1" si="532"/>
        <v xml:space="preserve"> mm</v>
      </c>
      <c r="J216" t="str">
        <f t="shared" ca="1" si="533"/>
        <v xml:space="preserve"> mm²</v>
      </c>
      <c r="K216" t="str">
        <f t="shared" ca="1" si="437"/>
        <v xml:space="preserve"> mm³</v>
      </c>
      <c r="L216" t="str">
        <f t="shared" ref="L216" ca="1" si="593">CONCATENATE(CHOOSE(RANDBETWEEN(1,9),$S$1,$S$2,$S$3,$S$4,$S$5,$S$6,$S$7,$S$8,$S$9),"hat eine Oberfläche von ")</f>
        <v xml:space="preserve">Eine Kugel hat eine Oberfläche von </v>
      </c>
      <c r="M216" t="s">
        <v>23</v>
      </c>
      <c r="O216" s="1" t="str">
        <f t="shared" ref="O216" ca="1" si="594">CONCATENATE(L216,TRUNC(H216,2),J216,M216)</f>
        <v>Eine Kugel hat eine Oberfläche von 10714.59 mm². Wie gross ist der Durchmesser?</v>
      </c>
      <c r="P216" t="str">
        <f t="shared" ca="1" si="592"/>
        <v>58.4 mm</v>
      </c>
      <c r="Q216">
        <f t="shared" ca="1" si="536"/>
        <v>9393</v>
      </c>
    </row>
    <row r="217" spans="2:17" x14ac:dyDescent="0.25">
      <c r="B217" t="str">
        <f t="shared" ca="1" si="528"/>
        <v>Eine Kugel hat eine Oberfläche von 104062.11 mm². Wie gross ist der Durchmesser?</v>
      </c>
      <c r="C217" t="str">
        <f t="shared" ca="1" si="529"/>
        <v>182 mm</v>
      </c>
      <c r="E217">
        <f t="shared" ca="1" si="530"/>
        <v>25.4</v>
      </c>
      <c r="F217">
        <f t="shared" ca="1" si="531"/>
        <v>50.8</v>
      </c>
      <c r="G217">
        <f t="shared" ca="1" si="489"/>
        <v>68641.973168407683</v>
      </c>
      <c r="H217">
        <f t="shared" ca="1" si="490"/>
        <v>8107.3196655599631</v>
      </c>
      <c r="I217" t="str">
        <f t="shared" ca="1" si="532"/>
        <v xml:space="preserve"> m</v>
      </c>
      <c r="J217" t="str">
        <f t="shared" ca="1" si="533"/>
        <v xml:space="preserve"> m²</v>
      </c>
      <c r="K217" t="str">
        <f t="shared" ca="1" si="437"/>
        <v xml:space="preserve"> m³</v>
      </c>
      <c r="L217" t="str">
        <f t="shared" ref="L217" ca="1" si="595">CONCATENATE(CHOOSE(RANDBETWEEN(1,9),$S$1,$S$2,$S$3,$S$4,$S$5,$S$6,$S$7,$S$8,$S$9),"hat einen Radius von ")</f>
        <v xml:space="preserve">Eine Kugel hat einen Radius von </v>
      </c>
      <c r="M217" t="str">
        <f t="shared" ref="M217:M218" ca="1" si="596">CONCATENATE(I217,". Wie gross ist das Volumen?")</f>
        <v xml:space="preserve"> m. Wie gross ist das Volumen?</v>
      </c>
      <c r="O217" s="1" t="str">
        <f t="shared" ref="O217" ca="1" si="597">CONCATENATE(L217,E217,M217)</f>
        <v>Eine Kugel hat einen Radius von 25.4 m. Wie gross ist das Volumen?</v>
      </c>
      <c r="P217" t="str">
        <f t="shared" ref="P217:P218" ca="1" si="598">CONCATENATE(TRUNC(G217,3),K217)</f>
        <v>68641.973 m³</v>
      </c>
      <c r="Q217">
        <f t="shared" ca="1" si="536"/>
        <v>10215</v>
      </c>
    </row>
    <row r="218" spans="2:17" x14ac:dyDescent="0.25">
      <c r="B218" t="str">
        <f t="shared" ca="1" si="528"/>
        <v>Eine Steinkugel hat einen Durchmesser von 13.2 dm. Wie gross ist das Volumen?</v>
      </c>
      <c r="C218" t="str">
        <f t="shared" ca="1" si="529"/>
        <v>1204.26 dm³</v>
      </c>
      <c r="E218">
        <f t="shared" ca="1" si="530"/>
        <v>47.8</v>
      </c>
      <c r="F218">
        <f t="shared" ca="1" si="531"/>
        <v>95.6</v>
      </c>
      <c r="G218">
        <f t="shared" ca="1" si="489"/>
        <v>457480.1966698977</v>
      </c>
      <c r="H218">
        <f t="shared" ca="1" si="490"/>
        <v>28712.146234512409</v>
      </c>
      <c r="I218" t="str">
        <f t="shared" ca="1" si="532"/>
        <v xml:space="preserve"> dm</v>
      </c>
      <c r="J218" t="str">
        <f t="shared" ca="1" si="533"/>
        <v xml:space="preserve"> dm²</v>
      </c>
      <c r="K218" t="str">
        <f t="shared" ca="1" si="437"/>
        <v xml:space="preserve"> dm³</v>
      </c>
      <c r="L218" t="str">
        <f t="shared" ref="L218" ca="1" si="599">CONCATENATE(CHOOSE(RANDBETWEEN(1,9),$S$1,$S$2,$S$3,$S$4,$S$5,$S$6,$S$7,$S$8,$S$9),"hat einen Durchmesser von ")</f>
        <v xml:space="preserve">Eine Kugel hat einen Durchmesser von </v>
      </c>
      <c r="M218" t="str">
        <f t="shared" ca="1" si="596"/>
        <v xml:space="preserve"> dm. Wie gross ist das Volumen?</v>
      </c>
      <c r="O218" s="1" t="str">
        <f t="shared" ref="O218" ca="1" si="600">CONCATENATE(L218,F218,M218)</f>
        <v>Eine Kugel hat einen Durchmesser von 95.6 dm. Wie gross ist das Volumen?</v>
      </c>
      <c r="P218" t="str">
        <f t="shared" ca="1" si="598"/>
        <v>457480.196 dm³</v>
      </c>
      <c r="Q218">
        <f t="shared" ca="1" si="536"/>
        <v>968</v>
      </c>
    </row>
    <row r="219" spans="2:17" x14ac:dyDescent="0.25">
      <c r="B219" t="str">
        <f t="shared" ca="1" si="528"/>
        <v>Eine Glasmurmel hat ein Volumen von 565510.541 cm³. Wie gross ist der Radius?</v>
      </c>
      <c r="C219" t="str">
        <f t="shared" ca="1" si="529"/>
        <v>51.3 cm</v>
      </c>
      <c r="E219">
        <f t="shared" ca="1" si="530"/>
        <v>65.599999999999994</v>
      </c>
      <c r="F219">
        <f t="shared" ca="1" si="531"/>
        <v>131.19999999999999</v>
      </c>
      <c r="G219">
        <f t="shared" ca="1" si="489"/>
        <v>1182497.2173479232</v>
      </c>
      <c r="H219">
        <f t="shared" ca="1" si="490"/>
        <v>54077.616647008683</v>
      </c>
      <c r="I219" t="str">
        <f t="shared" ca="1" si="532"/>
        <v xml:space="preserve"> mm</v>
      </c>
      <c r="J219" t="str">
        <f t="shared" ca="1" si="533"/>
        <v xml:space="preserve"> mm²</v>
      </c>
      <c r="K219" t="str">
        <f t="shared" ca="1" si="437"/>
        <v xml:space="preserve"> mm³</v>
      </c>
      <c r="L219" t="str">
        <f t="shared" ref="L219" ca="1" si="601">CONCATENATE(CHOOSE(RANDBETWEEN(1,9),$S$1,$S$2,$S$3,$S$4,$S$5,$S$6,$S$7,$S$8,$S$9),"hat einen Radius von ")</f>
        <v xml:space="preserve">Eine Glasmurmel hat einen Radius von </v>
      </c>
      <c r="M219" t="str">
        <f t="shared" ref="M219:M220" ca="1" si="602">CONCATENATE(I219,". Wie gross ist die Oberfläche?")</f>
        <v xml:space="preserve"> mm. Wie gross ist die Oberfläche?</v>
      </c>
      <c r="O219" s="1" t="str">
        <f t="shared" ca="1" si="539"/>
        <v>Eine Glasmurmel hat einen Radius von 65.6 mm. Wie gross ist die Oberfläche?</v>
      </c>
      <c r="P219" t="str">
        <f t="shared" ref="P219:P220" ca="1" si="603">CONCATENATE(TRUNC(H219,2),J219)</f>
        <v>54077.61 mm²</v>
      </c>
      <c r="Q219">
        <f t="shared" ca="1" si="536"/>
        <v>778</v>
      </c>
    </row>
    <row r="220" spans="2:17" x14ac:dyDescent="0.25">
      <c r="B220" t="str">
        <f t="shared" ca="1" si="528"/>
        <v>Eine kugelförmige Figur hat eine Oberfläche von 18626.5 dm². Wie gross ist der Durchmesser?</v>
      </c>
      <c r="C220" t="str">
        <f t="shared" ca="1" si="529"/>
        <v>77 dm</v>
      </c>
      <c r="E220">
        <f t="shared" ca="1" si="530"/>
        <v>10.199999999999999</v>
      </c>
      <c r="F220">
        <f t="shared" ca="1" si="531"/>
        <v>20.399999999999999</v>
      </c>
      <c r="G220">
        <f t="shared" ca="1" si="489"/>
        <v>4445.1776756409554</v>
      </c>
      <c r="H220">
        <f t="shared" ca="1" si="490"/>
        <v>1307.4051987179282</v>
      </c>
      <c r="I220" t="str">
        <f t="shared" ca="1" si="532"/>
        <v xml:space="preserve"> cm</v>
      </c>
      <c r="J220" t="str">
        <f t="shared" ca="1" si="533"/>
        <v xml:space="preserve"> cm²</v>
      </c>
      <c r="K220" t="str">
        <f t="shared" ca="1" si="437"/>
        <v xml:space="preserve"> cm³</v>
      </c>
      <c r="L220" t="str">
        <f t="shared" ref="L220" ca="1" si="604">CONCATENATE(CHOOSE(RANDBETWEEN(1,9),$S$1,$S$2,$S$3,$S$4,$S$5,$S$6,$S$7,$S$8,$S$9),"hat einen Durchmesser von ")</f>
        <v xml:space="preserve">Eine Glasmurmel hat einen Durchmesser von </v>
      </c>
      <c r="M220" t="str">
        <f t="shared" ca="1" si="602"/>
        <v xml:space="preserve"> cm. Wie gross ist die Oberfläche?</v>
      </c>
      <c r="O220" s="1" t="str">
        <f t="shared" ref="O220" ca="1" si="605">CONCATENATE(L220,F220,M220)</f>
        <v>Eine Glasmurmel hat einen Durchmesser von 20.4 cm. Wie gross ist die Oberfläche?</v>
      </c>
      <c r="P220" t="str">
        <f t="shared" ca="1" si="603"/>
        <v>1307.4 cm²</v>
      </c>
      <c r="Q220">
        <f t="shared" ca="1" si="536"/>
        <v>11039</v>
      </c>
    </row>
    <row r="221" spans="2:17" x14ac:dyDescent="0.25">
      <c r="B221" t="str">
        <f t="shared" ca="1" si="528"/>
        <v>Eine Plastikkugel hat ein Volumen von 15902.39 cm³. Wie gross ist der Radius?</v>
      </c>
      <c r="C221" t="str">
        <f t="shared" ca="1" si="529"/>
        <v>15.6 cm</v>
      </c>
      <c r="E221">
        <f t="shared" ca="1" si="530"/>
        <v>46.5</v>
      </c>
      <c r="F221">
        <f t="shared" ca="1" si="531"/>
        <v>93</v>
      </c>
      <c r="G221">
        <f t="shared" ca="1" si="489"/>
        <v>421160.34034392092</v>
      </c>
      <c r="H221">
        <f t="shared" ca="1" si="490"/>
        <v>27171.634860898121</v>
      </c>
      <c r="I221" t="str">
        <f t="shared" ca="1" si="532"/>
        <v xml:space="preserve"> m</v>
      </c>
      <c r="J221" t="str">
        <f t="shared" ca="1" si="533"/>
        <v xml:space="preserve"> m²</v>
      </c>
      <c r="K221" t="str">
        <f t="shared" ca="1" si="437"/>
        <v xml:space="preserve"> m³</v>
      </c>
      <c r="L221" t="str">
        <f t="shared" ref="L221" ca="1" si="606">CONCATENATE(CHOOSE(RANDBETWEEN(1,9),$S$1,$S$2,$S$3,$S$4,$S$5,$S$6,$S$7,$S$8,$S$9),"hat ein Volumen von ")</f>
        <v xml:space="preserve">Eine Glasmurmel hat ein Volumen von </v>
      </c>
      <c r="M221" t="s">
        <v>22</v>
      </c>
      <c r="O221" s="1" t="str">
        <f t="shared" ref="O221" ca="1" si="607">CONCATENATE(L221,TRUNC(G221,3),K221,M221)</f>
        <v>Eine Glasmurmel hat ein Volumen von 421160.34 m³. Wie gross ist der Radius?</v>
      </c>
      <c r="P221" t="str">
        <f t="shared" ref="P221:P222" ca="1" si="608">CONCATENATE(E221,I221)</f>
        <v>46.5 m</v>
      </c>
      <c r="Q221">
        <f t="shared" ca="1" si="536"/>
        <v>16156</v>
      </c>
    </row>
    <row r="222" spans="2:17" x14ac:dyDescent="0.25">
      <c r="B222" t="str">
        <f t="shared" ca="1" si="528"/>
        <v>Eine Holzkugel hat einen Durchmesser von 181.4 m. Wie gross ist die Oberfläche?</v>
      </c>
      <c r="C222" t="str">
        <f t="shared" ca="1" si="529"/>
        <v>103377.12 m²</v>
      </c>
      <c r="E222">
        <f t="shared" ca="1" si="530"/>
        <v>86.9</v>
      </c>
      <c r="F222">
        <f t="shared" ca="1" si="531"/>
        <v>173.8</v>
      </c>
      <c r="G222">
        <f t="shared" ca="1" si="489"/>
        <v>2748830.358858089</v>
      </c>
      <c r="H222">
        <f t="shared" ca="1" si="490"/>
        <v>94896.329995100881</v>
      </c>
      <c r="I222" t="str">
        <f t="shared" ca="1" si="532"/>
        <v xml:space="preserve"> cm</v>
      </c>
      <c r="J222" t="str">
        <f t="shared" ca="1" si="533"/>
        <v xml:space="preserve"> cm²</v>
      </c>
      <c r="K222" t="str">
        <f t="shared" ca="1" si="437"/>
        <v xml:space="preserve"> cm³</v>
      </c>
      <c r="L222" t="str">
        <f t="shared" ref="L222" ca="1" si="609">CONCATENATE(CHOOSE(RANDBETWEEN(1,9),$S$1,$S$2,$S$3,$S$4,$S$5,$S$6,$S$7,$S$8,$S$9),"hat eine Oberfläche von ")</f>
        <v xml:space="preserve">Eine Stahlkugel hat eine Oberfläche von </v>
      </c>
      <c r="M222" t="s">
        <v>22</v>
      </c>
      <c r="O222" s="1" t="str">
        <f t="shared" ref="O222" ca="1" si="610">CONCATENATE(L222,TRUNC(H222,2),J222,M222)</f>
        <v>Eine Stahlkugel hat eine Oberfläche von 94896.32 cm². Wie gross ist der Radius?</v>
      </c>
      <c r="P222" t="str">
        <f t="shared" ca="1" si="608"/>
        <v>86.9 cm</v>
      </c>
      <c r="Q222">
        <f t="shared" ca="1" si="536"/>
        <v>7553</v>
      </c>
    </row>
    <row r="223" spans="2:17" x14ac:dyDescent="0.25">
      <c r="B223" t="str">
        <f t="shared" ca="1" si="528"/>
        <v>Eine Kugel hat einen Radius von 25.4 m. Wie gross ist das Volumen?</v>
      </c>
      <c r="C223" t="str">
        <f t="shared" ca="1" si="529"/>
        <v>68641.973 m³</v>
      </c>
      <c r="E223">
        <f t="shared" ca="1" si="530"/>
        <v>51.4</v>
      </c>
      <c r="F223">
        <f t="shared" ca="1" si="531"/>
        <v>102.8</v>
      </c>
      <c r="G223">
        <f t="shared" ca="1" si="489"/>
        <v>568824.07110908511</v>
      </c>
      <c r="H223">
        <f t="shared" ca="1" si="490"/>
        <v>33199.84850831236</v>
      </c>
      <c r="I223" t="str">
        <f t="shared" ca="1" si="532"/>
        <v xml:space="preserve"> cm</v>
      </c>
      <c r="J223" t="str">
        <f t="shared" ca="1" si="533"/>
        <v xml:space="preserve"> cm²</v>
      </c>
      <c r="K223" t="str">
        <f t="shared" ca="1" si="437"/>
        <v xml:space="preserve"> cm³</v>
      </c>
      <c r="L223" t="str">
        <f t="shared" ref="L223" ca="1" si="611">CONCATENATE(CHOOSE(RANDBETWEEN(1,7),$S$1,$S$2,$S$3,$S$4,$S$5,$S$6,$S$7),"hat ein Volumen von ")</f>
        <v xml:space="preserve">Eine Glasmurmel hat ein Volumen von </v>
      </c>
      <c r="M223" t="s">
        <v>23</v>
      </c>
      <c r="O223" s="1" t="str">
        <f t="shared" ref="O223" ca="1" si="612">CONCATENATE(L223,TRUNC(G223,3),K223,M223)</f>
        <v>Eine Glasmurmel hat ein Volumen von 568824.071 cm³. Wie gross ist der Durchmesser?</v>
      </c>
      <c r="P223" t="str">
        <f t="shared" ref="P223:P224" ca="1" si="613">CONCATENATE(F223,I223)</f>
        <v>102.8 cm</v>
      </c>
      <c r="Q223">
        <f t="shared" ca="1" si="536"/>
        <v>3353</v>
      </c>
    </row>
    <row r="224" spans="2:17" x14ac:dyDescent="0.25">
      <c r="B224" t="str">
        <f t="shared" ca="1" si="528"/>
        <v>Eine kugelförmige Figur hat einen Radius von 84.7 dm. Wie gross ist das Volumen?</v>
      </c>
      <c r="C224" t="str">
        <f t="shared" ca="1" si="529"/>
        <v>2545299.195 dm³</v>
      </c>
      <c r="E224">
        <f t="shared" ca="1" si="530"/>
        <v>27.5</v>
      </c>
      <c r="F224">
        <f t="shared" ca="1" si="531"/>
        <v>55</v>
      </c>
      <c r="G224">
        <f t="shared" ca="1" si="489"/>
        <v>87113.746290166964</v>
      </c>
      <c r="H224">
        <f t="shared" ca="1" si="490"/>
        <v>9503.317777109125</v>
      </c>
      <c r="I224" t="str">
        <f t="shared" ca="1" si="532"/>
        <v xml:space="preserve"> mm</v>
      </c>
      <c r="J224" t="str">
        <f t="shared" ca="1" si="533"/>
        <v xml:space="preserve"> mm²</v>
      </c>
      <c r="K224" t="str">
        <f t="shared" ca="1" si="437"/>
        <v xml:space="preserve"> mm³</v>
      </c>
      <c r="L224" t="str">
        <f t="shared" ref="L224" ca="1" si="614">CONCATENATE(CHOOSE(RANDBETWEEN(1,9),$S$1,$S$2,$S$3,$S$4,$S$5,$S$6,$S$7,$S$8,$S$9),"hat eine Oberfläche von ")</f>
        <v xml:space="preserve">Eine Plastikkugel hat eine Oberfläche von </v>
      </c>
      <c r="M224" t="s">
        <v>23</v>
      </c>
      <c r="O224" s="1" t="str">
        <f t="shared" ref="O224" ca="1" si="615">CONCATENATE(L224,TRUNC(H224,2),J224,M224)</f>
        <v>Eine Plastikkugel hat eine Oberfläche von 9503.31 mm². Wie gross ist der Durchmesser?</v>
      </c>
      <c r="P224" t="str">
        <f t="shared" ca="1" si="613"/>
        <v>55 mm</v>
      </c>
      <c r="Q224">
        <f t="shared" ca="1" si="536"/>
        <v>18154</v>
      </c>
    </row>
    <row r="225" spans="2:17" x14ac:dyDescent="0.25">
      <c r="B225" t="str">
        <f t="shared" ca="1" si="528"/>
        <v>Eine Glasmurmel hat einen Radius von 39.9 cm. Wie gross ist das Volumen?</v>
      </c>
      <c r="C225" t="str">
        <f t="shared" ca="1" si="529"/>
        <v>266076.976 cm³</v>
      </c>
      <c r="E225">
        <f t="shared" ca="1" si="530"/>
        <v>29.6</v>
      </c>
      <c r="F225">
        <f t="shared" ca="1" si="531"/>
        <v>59.2</v>
      </c>
      <c r="G225">
        <f t="shared" ca="1" si="489"/>
        <v>108633.49260443909</v>
      </c>
      <c r="H225">
        <f t="shared" ca="1" si="490"/>
        <v>11010.151277476934</v>
      </c>
      <c r="I225" t="str">
        <f t="shared" ca="1" si="532"/>
        <v xml:space="preserve"> dm</v>
      </c>
      <c r="J225" t="str">
        <f t="shared" ca="1" si="533"/>
        <v xml:space="preserve"> dm²</v>
      </c>
      <c r="K225" t="str">
        <f t="shared" ref="K225:K288" ca="1" si="616">CONCATENATE(I225,"³")</f>
        <v xml:space="preserve"> dm³</v>
      </c>
      <c r="L225" t="str">
        <f t="shared" ref="L225" ca="1" si="617">CONCATENATE(CHOOSE(RANDBETWEEN(1,9),$S$1,$S$2,$S$3,$S$4,$S$5,$S$6,$S$7,$S$8,$S$9),"hat einen Radius von ")</f>
        <v xml:space="preserve">Eine Glasmurmel hat einen Radius von </v>
      </c>
      <c r="M225" t="str">
        <f t="shared" ref="M225:M226" ca="1" si="618">CONCATENATE(I225,". Wie gross ist das Volumen?")</f>
        <v xml:space="preserve"> dm. Wie gross ist das Volumen?</v>
      </c>
      <c r="O225" s="1" t="str">
        <f t="shared" ref="O225" ca="1" si="619">CONCATENATE(L225,E225,M225)</f>
        <v>Eine Glasmurmel hat einen Radius von 29.6 dm. Wie gross ist das Volumen?</v>
      </c>
      <c r="P225" t="str">
        <f t="shared" ref="P225:P226" ca="1" si="620">CONCATENATE(TRUNC(G225,3),K225)</f>
        <v>108633.492 dm³</v>
      </c>
      <c r="Q225">
        <f t="shared" ca="1" si="536"/>
        <v>2325</v>
      </c>
    </row>
    <row r="226" spans="2:17" x14ac:dyDescent="0.25">
      <c r="B226" t="str">
        <f t="shared" ca="1" si="528"/>
        <v>Eine Plastikkugel hat einen Radius von 19.2 mm. Wie gross ist das Volumen?</v>
      </c>
      <c r="C226" t="str">
        <f t="shared" ca="1" si="529"/>
        <v>29647.787 mm³</v>
      </c>
      <c r="E226">
        <f t="shared" ca="1" si="530"/>
        <v>71</v>
      </c>
      <c r="F226">
        <f t="shared" ca="1" si="531"/>
        <v>142</v>
      </c>
      <c r="G226">
        <f t="shared" ca="1" si="489"/>
        <v>1499214.0909853019</v>
      </c>
      <c r="H226">
        <f t="shared" ca="1" si="490"/>
        <v>63347.074266984586</v>
      </c>
      <c r="I226" t="str">
        <f t="shared" ca="1" si="532"/>
        <v xml:space="preserve"> m</v>
      </c>
      <c r="J226" t="str">
        <f t="shared" ca="1" si="533"/>
        <v xml:space="preserve"> m²</v>
      </c>
      <c r="K226" t="str">
        <f t="shared" ca="1" si="616"/>
        <v xml:space="preserve"> m³</v>
      </c>
      <c r="L226" t="str">
        <f t="shared" ref="L226" ca="1" si="621">CONCATENATE(CHOOSE(RANDBETWEEN(1,9),$S$1,$S$2,$S$3,$S$4,$S$5,$S$6,$S$7,$S$8,$S$9),"hat einen Durchmesser von ")</f>
        <v xml:space="preserve">Eine Kugel hat einen Durchmesser von </v>
      </c>
      <c r="M226" t="str">
        <f t="shared" ca="1" si="618"/>
        <v xml:space="preserve"> m. Wie gross ist das Volumen?</v>
      </c>
      <c r="O226" s="1" t="str">
        <f t="shared" ref="O226" ca="1" si="622">CONCATENATE(L226,F226,M226)</f>
        <v>Eine Kugel hat einen Durchmesser von 142 m. Wie gross ist das Volumen?</v>
      </c>
      <c r="P226" t="str">
        <f t="shared" ca="1" si="620"/>
        <v>1499214.09 m³</v>
      </c>
      <c r="Q226">
        <f t="shared" ca="1" si="536"/>
        <v>18300</v>
      </c>
    </row>
    <row r="227" spans="2:17" x14ac:dyDescent="0.25">
      <c r="B227" t="str">
        <f t="shared" ca="1" si="528"/>
        <v>Eine Plastikkugel hat einen Radius von 19.2 mm. Wie gross ist das Volumen?</v>
      </c>
      <c r="C227" t="str">
        <f t="shared" ca="1" si="529"/>
        <v>29647.787 mm³</v>
      </c>
      <c r="E227">
        <f t="shared" ca="1" si="530"/>
        <v>39.6</v>
      </c>
      <c r="F227">
        <f t="shared" ca="1" si="531"/>
        <v>79.2</v>
      </c>
      <c r="G227">
        <f t="shared" ca="1" si="489"/>
        <v>260120.25260249796</v>
      </c>
      <c r="H227">
        <f t="shared" ca="1" si="490"/>
        <v>19706.079742613481</v>
      </c>
      <c r="I227" t="str">
        <f t="shared" ca="1" si="532"/>
        <v xml:space="preserve"> mm</v>
      </c>
      <c r="J227" t="str">
        <f t="shared" ca="1" si="533"/>
        <v xml:space="preserve"> mm²</v>
      </c>
      <c r="K227" t="str">
        <f t="shared" ca="1" si="616"/>
        <v xml:space="preserve"> mm³</v>
      </c>
      <c r="L227" t="str">
        <f t="shared" ref="L227" ca="1" si="623">CONCATENATE(CHOOSE(RANDBETWEEN(1,9),$S$1,$S$2,$S$3,$S$4,$S$5,$S$6,$S$7,$S$8,$S$9),"hat einen Radius von ")</f>
        <v xml:space="preserve">Eine Plastikkugel hat einen Radius von </v>
      </c>
      <c r="M227" t="str">
        <f t="shared" ref="M227:M228" ca="1" si="624">CONCATENATE(I227,". Wie gross ist die Oberfläche?")</f>
        <v xml:space="preserve"> mm. Wie gross ist die Oberfläche?</v>
      </c>
      <c r="O227" s="1" t="str">
        <f t="shared" ca="1" si="539"/>
        <v>Eine Plastikkugel hat einen Radius von 39.6 mm. Wie gross ist die Oberfläche?</v>
      </c>
      <c r="P227" t="str">
        <f t="shared" ref="P227:P228" ca="1" si="625">CONCATENATE(TRUNC(H227,2),J227)</f>
        <v>19706.07 mm²</v>
      </c>
      <c r="Q227">
        <f t="shared" ca="1" si="536"/>
        <v>11</v>
      </c>
    </row>
    <row r="228" spans="2:17" x14ac:dyDescent="0.25">
      <c r="B228" t="str">
        <f t="shared" ca="1" si="528"/>
        <v>Eine Holzkugel hat einen Radius von 68.8 m. Wie gross ist die Oberfläche?</v>
      </c>
      <c r="C228" t="str">
        <f t="shared" ca="1" si="529"/>
        <v>59482.16 m²</v>
      </c>
      <c r="E228">
        <f t="shared" ca="1" si="530"/>
        <v>61.3</v>
      </c>
      <c r="F228">
        <f t="shared" ca="1" si="531"/>
        <v>122.6</v>
      </c>
      <c r="G228">
        <f t="shared" ca="1" si="489"/>
        <v>964872.73146143707</v>
      </c>
      <c r="H228">
        <f t="shared" ca="1" si="490"/>
        <v>47220.525193871312</v>
      </c>
      <c r="I228" t="str">
        <f t="shared" ca="1" si="532"/>
        <v xml:space="preserve"> dm</v>
      </c>
      <c r="J228" t="str">
        <f t="shared" ca="1" si="533"/>
        <v xml:space="preserve"> dm²</v>
      </c>
      <c r="K228" t="str">
        <f t="shared" ca="1" si="616"/>
        <v xml:space="preserve"> dm³</v>
      </c>
      <c r="L228" t="str">
        <f t="shared" ref="L228" ca="1" si="626">CONCATENATE(CHOOSE(RANDBETWEEN(1,9),$S$1,$S$2,$S$3,$S$4,$S$5,$S$6,$S$7,$S$8,$S$9),"hat einen Durchmesser von ")</f>
        <v xml:space="preserve">Ein Ball hat einen Durchmesser von </v>
      </c>
      <c r="M228" t="str">
        <f t="shared" ca="1" si="624"/>
        <v xml:space="preserve"> dm. Wie gross ist die Oberfläche?</v>
      </c>
      <c r="O228" s="1" t="str">
        <f t="shared" ref="O228" ca="1" si="627">CONCATENATE(L228,F228,M228)</f>
        <v>Ein Ball hat einen Durchmesser von 122.6 dm. Wie gross ist die Oberfläche?</v>
      </c>
      <c r="P228" t="str">
        <f t="shared" ca="1" si="625"/>
        <v>47220.52 dm²</v>
      </c>
      <c r="Q228">
        <f t="shared" ca="1" si="536"/>
        <v>14507</v>
      </c>
    </row>
    <row r="229" spans="2:17" x14ac:dyDescent="0.25">
      <c r="B229" t="str">
        <f t="shared" ca="1" si="528"/>
        <v>Eine Steinkugel hat einen Durchmesser von 75.4 m. Wie gross ist das Volumen?</v>
      </c>
      <c r="C229" t="str">
        <f t="shared" ca="1" si="529"/>
        <v>224446.408 m³</v>
      </c>
      <c r="E229">
        <f t="shared" ca="1" si="530"/>
        <v>21.8</v>
      </c>
      <c r="F229">
        <f t="shared" ca="1" si="531"/>
        <v>43.6</v>
      </c>
      <c r="G229">
        <f t="shared" ca="1" si="489"/>
        <v>43396.838320914518</v>
      </c>
      <c r="H229">
        <f t="shared" ca="1" si="490"/>
        <v>5972.041970768053</v>
      </c>
      <c r="I229" t="str">
        <f t="shared" ca="1" si="532"/>
        <v xml:space="preserve"> dm</v>
      </c>
      <c r="J229" t="str">
        <f t="shared" ca="1" si="533"/>
        <v xml:space="preserve"> dm²</v>
      </c>
      <c r="K229" t="str">
        <f t="shared" ca="1" si="616"/>
        <v xml:space="preserve"> dm³</v>
      </c>
      <c r="L229" t="str">
        <f t="shared" ref="L229" ca="1" si="628">CONCATENATE(CHOOSE(RANDBETWEEN(1,9),$S$1,$S$2,$S$3,$S$4,$S$5,$S$6,$S$7,$S$8,$S$9),"hat ein Volumen von ")</f>
        <v xml:space="preserve">Eine Plastikkugel hat ein Volumen von </v>
      </c>
      <c r="M229" t="s">
        <v>22</v>
      </c>
      <c r="O229" s="1" t="str">
        <f t="shared" ref="O229" ca="1" si="629">CONCATENATE(L229,TRUNC(G229,3),K229,M229)</f>
        <v>Eine Plastikkugel hat ein Volumen von 43396.838 dm³. Wie gross ist der Radius?</v>
      </c>
      <c r="P229" t="str">
        <f t="shared" ref="P229:P230" ca="1" si="630">CONCATENATE(E229,I229)</f>
        <v>21.8 dm</v>
      </c>
      <c r="Q229">
        <f t="shared" ca="1" si="536"/>
        <v>11917</v>
      </c>
    </row>
    <row r="230" spans="2:17" x14ac:dyDescent="0.25">
      <c r="B230" t="str">
        <f t="shared" ca="1" si="528"/>
        <v>Eine kugelförmige Figur hat einen Radius von 74.8 cm. Wie gross ist das Volumen?</v>
      </c>
      <c r="C230" t="str">
        <f t="shared" ca="1" si="529"/>
        <v>1753046.366 cm³</v>
      </c>
      <c r="E230">
        <f t="shared" ca="1" si="530"/>
        <v>4.2</v>
      </c>
      <c r="F230">
        <f t="shared" ca="1" si="531"/>
        <v>8.4</v>
      </c>
      <c r="G230">
        <f t="shared" ca="1" si="489"/>
        <v>310.33908869221415</v>
      </c>
      <c r="H230">
        <f t="shared" ca="1" si="490"/>
        <v>221.6707776372958</v>
      </c>
      <c r="I230" t="str">
        <f t="shared" ca="1" si="532"/>
        <v xml:space="preserve"> mm</v>
      </c>
      <c r="J230" t="str">
        <f t="shared" ca="1" si="533"/>
        <v xml:space="preserve"> mm²</v>
      </c>
      <c r="K230" t="str">
        <f t="shared" ca="1" si="616"/>
        <v xml:space="preserve"> mm³</v>
      </c>
      <c r="L230" t="str">
        <f t="shared" ref="L230" ca="1" si="631">CONCATENATE(CHOOSE(RANDBETWEEN(1,9),$S$1,$S$2,$S$3,$S$4,$S$5,$S$6,$S$7,$S$8,$S$9),"hat eine Oberfläche von ")</f>
        <v xml:space="preserve">Eine Plastikkugel hat eine Oberfläche von </v>
      </c>
      <c r="M230" t="s">
        <v>22</v>
      </c>
      <c r="O230" s="1" t="str">
        <f t="shared" ref="O230" ca="1" si="632">CONCATENATE(L230,TRUNC(H230,2),J230,M230)</f>
        <v>Eine Plastikkugel hat eine Oberfläche von 221.67 mm². Wie gross ist der Radius?</v>
      </c>
      <c r="P230" t="str">
        <f t="shared" ca="1" si="630"/>
        <v>4.2 mm</v>
      </c>
      <c r="Q230">
        <f t="shared" ca="1" si="536"/>
        <v>14918</v>
      </c>
    </row>
    <row r="231" spans="2:17" x14ac:dyDescent="0.25">
      <c r="B231" t="str">
        <f t="shared" ca="1" si="528"/>
        <v>Eine Glasmurmel hat eine Oberfläche von 78824.31 mm². Wie gross ist der Radius?</v>
      </c>
      <c r="C231" t="str">
        <f t="shared" ca="1" si="529"/>
        <v>79.2 mm</v>
      </c>
      <c r="E231">
        <f t="shared" ca="1" si="530"/>
        <v>3.1</v>
      </c>
      <c r="F231">
        <f t="shared" ca="1" si="531"/>
        <v>6.2</v>
      </c>
      <c r="G231">
        <f t="shared" ca="1" si="489"/>
        <v>124.78824899079139</v>
      </c>
      <c r="H231">
        <f t="shared" ca="1" si="490"/>
        <v>120.76282160399167</v>
      </c>
      <c r="I231" t="str">
        <f t="shared" ca="1" si="532"/>
        <v xml:space="preserve"> m</v>
      </c>
      <c r="J231" t="str">
        <f t="shared" ca="1" si="533"/>
        <v xml:space="preserve"> m²</v>
      </c>
      <c r="K231" t="str">
        <f t="shared" ca="1" si="616"/>
        <v xml:space="preserve"> m³</v>
      </c>
      <c r="L231" t="str">
        <f t="shared" ref="L231" ca="1" si="633">CONCATENATE(CHOOSE(RANDBETWEEN(1,7),$S$1,$S$2,$S$3,$S$4,$S$5,$S$6,$S$7),"hat ein Volumen von ")</f>
        <v xml:space="preserve">Eine Kugel hat ein Volumen von </v>
      </c>
      <c r="M231" t="s">
        <v>23</v>
      </c>
      <c r="O231" s="1" t="str">
        <f t="shared" ref="O231" ca="1" si="634">CONCATENATE(L231,TRUNC(G231,3),K231,M231)</f>
        <v>Eine Kugel hat ein Volumen von 124.788 m³. Wie gross ist der Durchmesser?</v>
      </c>
      <c r="P231" t="str">
        <f t="shared" ref="P231:P232" ca="1" si="635">CONCATENATE(F231,I231)</f>
        <v>6.2 m</v>
      </c>
      <c r="Q231">
        <f t="shared" ca="1" si="536"/>
        <v>3573</v>
      </c>
    </row>
    <row r="232" spans="2:17" x14ac:dyDescent="0.25">
      <c r="B232" t="str">
        <f t="shared" ca="1" si="528"/>
        <v>Eine Glaskugel hat einen Radius von 3.5 mm. Wie gross ist das Volumen?</v>
      </c>
      <c r="C232" t="str">
        <f t="shared" ca="1" si="529"/>
        <v>179.594 mm³</v>
      </c>
      <c r="E232">
        <f t="shared" ca="1" si="530"/>
        <v>10.6</v>
      </c>
      <c r="F232">
        <f t="shared" ca="1" si="531"/>
        <v>21.2</v>
      </c>
      <c r="G232">
        <f t="shared" ca="1" si="489"/>
        <v>4988.9161545438674</v>
      </c>
      <c r="H232">
        <f t="shared" ca="1" si="490"/>
        <v>1411.9574022293966</v>
      </c>
      <c r="I232" t="str">
        <f t="shared" ca="1" si="532"/>
        <v xml:space="preserve"> cm</v>
      </c>
      <c r="J232" t="str">
        <f t="shared" ca="1" si="533"/>
        <v xml:space="preserve"> cm²</v>
      </c>
      <c r="K232" t="str">
        <f t="shared" ca="1" si="616"/>
        <v xml:space="preserve"> cm³</v>
      </c>
      <c r="L232" t="str">
        <f t="shared" ref="L232" ca="1" si="636">CONCATENATE(CHOOSE(RANDBETWEEN(1,9),$S$1,$S$2,$S$3,$S$4,$S$5,$S$6,$S$7,$S$8,$S$9),"hat eine Oberfläche von ")</f>
        <v xml:space="preserve">Eine Plastikkugel hat eine Oberfläche von </v>
      </c>
      <c r="M232" t="s">
        <v>23</v>
      </c>
      <c r="O232" s="1" t="str">
        <f t="shared" ref="O232" ca="1" si="637">CONCATENATE(L232,TRUNC(H232,2),J232,M232)</f>
        <v>Eine Plastikkugel hat eine Oberfläche von 1411.95 cm². Wie gross ist der Durchmesser?</v>
      </c>
      <c r="P232" t="str">
        <f t="shared" ca="1" si="635"/>
        <v>21.2 cm</v>
      </c>
      <c r="Q232">
        <f t="shared" ca="1" si="536"/>
        <v>13025</v>
      </c>
    </row>
    <row r="233" spans="2:17" x14ac:dyDescent="0.25">
      <c r="B233" t="str">
        <f t="shared" ca="1" si="528"/>
        <v>Eine Plastikkugel hat eine Oberfläche von 40.71 dm². Wie gross ist der Durchmesser?</v>
      </c>
      <c r="C233" t="str">
        <f t="shared" ca="1" si="529"/>
        <v>3.6 dm</v>
      </c>
      <c r="E233">
        <f t="shared" ca="1" si="530"/>
        <v>62.1</v>
      </c>
      <c r="F233">
        <f t="shared" ca="1" si="531"/>
        <v>124.2</v>
      </c>
      <c r="G233">
        <f t="shared" ca="1" si="489"/>
        <v>1003144.3001290617</v>
      </c>
      <c r="H233">
        <f t="shared" ca="1" si="490"/>
        <v>48461.077300920857</v>
      </c>
      <c r="I233" t="str">
        <f t="shared" ca="1" si="532"/>
        <v xml:space="preserve"> m</v>
      </c>
      <c r="J233" t="str">
        <f t="shared" ca="1" si="533"/>
        <v xml:space="preserve"> m²</v>
      </c>
      <c r="K233" t="str">
        <f t="shared" ca="1" si="616"/>
        <v xml:space="preserve"> m³</v>
      </c>
      <c r="L233" t="str">
        <f t="shared" ref="L233" ca="1" si="638">CONCATENATE(CHOOSE(RANDBETWEEN(1,9),$S$1,$S$2,$S$3,$S$4,$S$5,$S$6,$S$7,$S$8,$S$9),"hat einen Radius von ")</f>
        <v xml:space="preserve">Ein Ball hat einen Radius von </v>
      </c>
      <c r="M233" t="str">
        <f t="shared" ref="M233:M234" ca="1" si="639">CONCATENATE(I233,". Wie gross ist das Volumen?")</f>
        <v xml:space="preserve"> m. Wie gross ist das Volumen?</v>
      </c>
      <c r="O233" s="1" t="str">
        <f t="shared" ref="O233" ca="1" si="640">CONCATENATE(L233,E233,M233)</f>
        <v>Ein Ball hat einen Radius von 62.1 m. Wie gross ist das Volumen?</v>
      </c>
      <c r="P233" t="str">
        <f t="shared" ref="P233:P234" ca="1" si="641">CONCATENATE(TRUNC(G233,3),K233)</f>
        <v>1003144.3 m³</v>
      </c>
      <c r="Q233">
        <f t="shared" ca="1" si="536"/>
        <v>12544</v>
      </c>
    </row>
    <row r="234" spans="2:17" x14ac:dyDescent="0.25">
      <c r="B234" t="str">
        <f t="shared" ca="1" si="528"/>
        <v>Eine Glasmurmel hat ein Volumen von 347174.706 m³. Wie gross ist der Durchmesser?</v>
      </c>
      <c r="C234" t="str">
        <f t="shared" ca="1" si="529"/>
        <v>87.2 m</v>
      </c>
      <c r="E234">
        <f t="shared" ca="1" si="530"/>
        <v>56.9</v>
      </c>
      <c r="F234">
        <f t="shared" ca="1" si="531"/>
        <v>113.8</v>
      </c>
      <c r="G234">
        <f t="shared" ca="1" si="489"/>
        <v>771658.96922486078</v>
      </c>
      <c r="H234">
        <f t="shared" ca="1" si="490"/>
        <v>40685.0071647554</v>
      </c>
      <c r="I234" t="str">
        <f t="shared" ca="1" si="532"/>
        <v xml:space="preserve"> dm</v>
      </c>
      <c r="J234" t="str">
        <f t="shared" ca="1" si="533"/>
        <v xml:space="preserve"> dm²</v>
      </c>
      <c r="K234" t="str">
        <f t="shared" ca="1" si="616"/>
        <v xml:space="preserve"> dm³</v>
      </c>
      <c r="L234" t="str">
        <f t="shared" ref="L234" ca="1" si="642">CONCATENATE(CHOOSE(RANDBETWEEN(1,9),$S$1,$S$2,$S$3,$S$4,$S$5,$S$6,$S$7,$S$8,$S$9),"hat einen Durchmesser von ")</f>
        <v xml:space="preserve">Eine Kugel hat einen Durchmesser von </v>
      </c>
      <c r="M234" t="str">
        <f t="shared" ca="1" si="639"/>
        <v xml:space="preserve"> dm. Wie gross ist das Volumen?</v>
      </c>
      <c r="O234" s="1" t="str">
        <f t="shared" ref="O234" ca="1" si="643">CONCATENATE(L234,F234,M234)</f>
        <v>Eine Kugel hat einen Durchmesser von 113.8 dm. Wie gross ist das Volumen?</v>
      </c>
      <c r="P234" t="str">
        <f t="shared" ca="1" si="641"/>
        <v>771658.969 dm³</v>
      </c>
      <c r="Q234">
        <f t="shared" ca="1" si="536"/>
        <v>14862</v>
      </c>
    </row>
    <row r="235" spans="2:17" x14ac:dyDescent="0.25">
      <c r="B235" t="str">
        <f t="shared" ca="1" si="528"/>
        <v>Eine Glasmurmel hat ein Volumen von 158893.613 m³. Wie gross ist der Radius?</v>
      </c>
      <c r="C235" t="str">
        <f t="shared" ca="1" si="529"/>
        <v>33.6 m</v>
      </c>
      <c r="E235">
        <f t="shared" ca="1" si="530"/>
        <v>70.2</v>
      </c>
      <c r="F235">
        <f t="shared" ca="1" si="531"/>
        <v>140.4</v>
      </c>
      <c r="G235">
        <f t="shared" ca="1" si="489"/>
        <v>1449105.302791846</v>
      </c>
      <c r="H235">
        <f t="shared" ca="1" si="490"/>
        <v>61927.577042386576</v>
      </c>
      <c r="I235" t="str">
        <f t="shared" ca="1" si="532"/>
        <v xml:space="preserve"> mm</v>
      </c>
      <c r="J235" t="str">
        <f t="shared" ca="1" si="533"/>
        <v xml:space="preserve"> mm²</v>
      </c>
      <c r="K235" t="str">
        <f t="shared" ca="1" si="616"/>
        <v xml:space="preserve"> mm³</v>
      </c>
      <c r="L235" t="str">
        <f t="shared" ref="L235" ca="1" si="644">CONCATENATE(CHOOSE(RANDBETWEEN(1,9),$S$1,$S$2,$S$3,$S$4,$S$5,$S$6,$S$7,$S$8,$S$9),"hat einen Radius von ")</f>
        <v xml:space="preserve">Eine Steinkugel hat einen Radius von </v>
      </c>
      <c r="M235" t="str">
        <f t="shared" ref="M235:M236" ca="1" si="645">CONCATENATE(I235,". Wie gross ist die Oberfläche?")</f>
        <v xml:space="preserve"> mm. Wie gross ist die Oberfläche?</v>
      </c>
      <c r="O235" s="1" t="str">
        <f t="shared" ca="1" si="539"/>
        <v>Eine Steinkugel hat einen Radius von 70.2 mm. Wie gross ist die Oberfläche?</v>
      </c>
      <c r="P235" t="str">
        <f t="shared" ref="P235:P236" ca="1" si="646">CONCATENATE(TRUNC(H235,2),J235)</f>
        <v>61927.57 mm²</v>
      </c>
      <c r="Q235">
        <f t="shared" ca="1" si="536"/>
        <v>7703</v>
      </c>
    </row>
    <row r="236" spans="2:17" x14ac:dyDescent="0.25">
      <c r="B236" t="str">
        <f t="shared" ca="1" si="528"/>
        <v>Eine Kugel hat eine Oberfläche von 4162.48 mm². Wie gross ist der Radius?</v>
      </c>
      <c r="C236" t="str">
        <f t="shared" ca="1" si="529"/>
        <v>18.2 mm</v>
      </c>
      <c r="E236">
        <f t="shared" ca="1" si="530"/>
        <v>70</v>
      </c>
      <c r="F236">
        <f t="shared" ca="1" si="531"/>
        <v>140</v>
      </c>
      <c r="G236">
        <f t="shared" ca="1" si="489"/>
        <v>1436755.040241732</v>
      </c>
      <c r="H236">
        <f t="shared" ca="1" si="490"/>
        <v>61575.216010359945</v>
      </c>
      <c r="I236" t="str">
        <f t="shared" ca="1" si="532"/>
        <v xml:space="preserve"> cm</v>
      </c>
      <c r="J236" t="str">
        <f t="shared" ca="1" si="533"/>
        <v xml:space="preserve"> cm²</v>
      </c>
      <c r="K236" t="str">
        <f t="shared" ca="1" si="616"/>
        <v xml:space="preserve"> cm³</v>
      </c>
      <c r="L236" t="str">
        <f t="shared" ref="L236" ca="1" si="647">CONCATENATE(CHOOSE(RANDBETWEEN(1,9),$S$1,$S$2,$S$3,$S$4,$S$5,$S$6,$S$7,$S$8,$S$9),"hat einen Durchmesser von ")</f>
        <v xml:space="preserve">Eine Plastikkugel hat einen Durchmesser von </v>
      </c>
      <c r="M236" t="str">
        <f t="shared" ca="1" si="645"/>
        <v xml:space="preserve"> cm. Wie gross ist die Oberfläche?</v>
      </c>
      <c r="O236" s="1" t="str">
        <f t="shared" ref="O236" ca="1" si="648">CONCATENATE(L236,F236,M236)</f>
        <v>Eine Plastikkugel hat einen Durchmesser von 140 cm. Wie gross ist die Oberfläche?</v>
      </c>
      <c r="P236" t="str">
        <f t="shared" ca="1" si="646"/>
        <v>61575.21 cm²</v>
      </c>
      <c r="Q236">
        <f t="shared" ca="1" si="536"/>
        <v>3278</v>
      </c>
    </row>
    <row r="237" spans="2:17" x14ac:dyDescent="0.25">
      <c r="B237" t="str">
        <f t="shared" ca="1" si="528"/>
        <v>Eine Stahlkugel hat ein Volumen von 592381.898 m³. Wie gross ist der Durchmesser?</v>
      </c>
      <c r="C237" t="str">
        <f t="shared" ca="1" si="529"/>
        <v>104.2 m</v>
      </c>
      <c r="E237">
        <f t="shared" ca="1" si="530"/>
        <v>75.599999999999994</v>
      </c>
      <c r="F237">
        <f t="shared" ca="1" si="531"/>
        <v>151.19999999999999</v>
      </c>
      <c r="G237">
        <f t="shared" ca="1" si="489"/>
        <v>1809897.5652529923</v>
      </c>
      <c r="H237">
        <f t="shared" ca="1" si="490"/>
        <v>71821.33195448383</v>
      </c>
      <c r="I237" t="str">
        <f t="shared" ca="1" si="532"/>
        <v xml:space="preserve"> mm</v>
      </c>
      <c r="J237" t="str">
        <f t="shared" ca="1" si="533"/>
        <v xml:space="preserve"> mm²</v>
      </c>
      <c r="K237" t="str">
        <f t="shared" ca="1" si="616"/>
        <v xml:space="preserve"> mm³</v>
      </c>
      <c r="L237" t="str">
        <f t="shared" ref="L237" ca="1" si="649">CONCATENATE(CHOOSE(RANDBETWEEN(1,9),$S$1,$S$2,$S$3,$S$4,$S$5,$S$6,$S$7,$S$8,$S$9),"hat ein Volumen von ")</f>
        <v xml:space="preserve">Eine Kugel hat ein Volumen von </v>
      </c>
      <c r="M237" t="s">
        <v>22</v>
      </c>
      <c r="O237" s="1" t="str">
        <f t="shared" ref="O237" ca="1" si="650">CONCATENATE(L237,TRUNC(G237,3),K237,M237)</f>
        <v>Eine Kugel hat ein Volumen von 1809897.565 mm³. Wie gross ist der Radius?</v>
      </c>
      <c r="P237" t="str">
        <f t="shared" ref="P237:P238" ca="1" si="651">CONCATENATE(E237,I237)</f>
        <v>75.6 mm</v>
      </c>
      <c r="Q237">
        <f t="shared" ca="1" si="536"/>
        <v>1431</v>
      </c>
    </row>
    <row r="238" spans="2:17" x14ac:dyDescent="0.25">
      <c r="B238" t="str">
        <f t="shared" ca="1" si="528"/>
        <v>Eine Steinkugel hat eine Oberfläche von 422.73 mm². Wie gross ist der Durchmesser?</v>
      </c>
      <c r="C238" t="str">
        <f t="shared" ca="1" si="529"/>
        <v>11.6 mm</v>
      </c>
      <c r="E238">
        <f t="shared" ca="1" si="530"/>
        <v>84.8</v>
      </c>
      <c r="F238">
        <f t="shared" ca="1" si="531"/>
        <v>169.6</v>
      </c>
      <c r="G238">
        <f t="shared" ca="1" si="489"/>
        <v>2554325.0711264601</v>
      </c>
      <c r="H238">
        <f t="shared" ca="1" si="490"/>
        <v>90365.273742681384</v>
      </c>
      <c r="I238" t="str">
        <f t="shared" ca="1" si="532"/>
        <v xml:space="preserve"> dm</v>
      </c>
      <c r="J238" t="str">
        <f t="shared" ca="1" si="533"/>
        <v xml:space="preserve"> dm²</v>
      </c>
      <c r="K238" t="str">
        <f t="shared" ca="1" si="616"/>
        <v xml:space="preserve"> dm³</v>
      </c>
      <c r="L238" t="str">
        <f t="shared" ref="L238" ca="1" si="652">CONCATENATE(CHOOSE(RANDBETWEEN(1,9),$S$1,$S$2,$S$3,$S$4,$S$5,$S$6,$S$7,$S$8,$S$9),"hat eine Oberfläche von ")</f>
        <v xml:space="preserve">Eine Plastikkugel hat eine Oberfläche von </v>
      </c>
      <c r="M238" t="s">
        <v>22</v>
      </c>
      <c r="O238" s="1" t="str">
        <f t="shared" ref="O238" ca="1" si="653">CONCATENATE(L238,TRUNC(H238,2),J238,M238)</f>
        <v>Eine Plastikkugel hat eine Oberfläche von 90365.27 dm². Wie gross ist der Radius?</v>
      </c>
      <c r="P238" t="str">
        <f t="shared" ca="1" si="651"/>
        <v>84.8 dm</v>
      </c>
      <c r="Q238">
        <f t="shared" ca="1" si="536"/>
        <v>19697</v>
      </c>
    </row>
    <row r="239" spans="2:17" x14ac:dyDescent="0.25">
      <c r="B239" t="str">
        <f t="shared" ca="1" si="528"/>
        <v>Eine Steinkugel hat einen Radius von 90.4 cm. Wie gross ist das Volumen?</v>
      </c>
      <c r="C239" t="str">
        <f t="shared" ca="1" si="529"/>
        <v>3094524.323 cm³</v>
      </c>
      <c r="E239">
        <f t="shared" ca="1" si="530"/>
        <v>6.8</v>
      </c>
      <c r="F239">
        <f t="shared" ca="1" si="531"/>
        <v>13.6</v>
      </c>
      <c r="G239">
        <f t="shared" ca="1" si="489"/>
        <v>1317.0896816713941</v>
      </c>
      <c r="H239">
        <f t="shared" ca="1" si="490"/>
        <v>581.06897720796803</v>
      </c>
      <c r="I239" t="str">
        <f t="shared" ca="1" si="532"/>
        <v xml:space="preserve"> dm</v>
      </c>
      <c r="J239" t="str">
        <f t="shared" ca="1" si="533"/>
        <v xml:space="preserve"> dm²</v>
      </c>
      <c r="K239" t="str">
        <f t="shared" ca="1" si="616"/>
        <v xml:space="preserve"> dm³</v>
      </c>
      <c r="L239" t="str">
        <f t="shared" ref="L239" ca="1" si="654">CONCATENATE(CHOOSE(RANDBETWEEN(1,7),$S$1,$S$2,$S$3,$S$4,$S$5,$S$6,$S$7),"hat ein Volumen von ")</f>
        <v xml:space="preserve">Eine Kugel hat ein Volumen von </v>
      </c>
      <c r="M239" t="s">
        <v>23</v>
      </c>
      <c r="O239" s="1" t="str">
        <f t="shared" ref="O239" ca="1" si="655">CONCATENATE(L239,TRUNC(G239,3),K239,M239)</f>
        <v>Eine Kugel hat ein Volumen von 1317.089 dm³. Wie gross ist der Durchmesser?</v>
      </c>
      <c r="P239" t="str">
        <f t="shared" ref="P239:P240" ca="1" si="656">CONCATENATE(F239,I239)</f>
        <v>13.6 dm</v>
      </c>
      <c r="Q239">
        <f t="shared" ca="1" si="536"/>
        <v>12861</v>
      </c>
    </row>
    <row r="240" spans="2:17" x14ac:dyDescent="0.25">
      <c r="B240" t="str">
        <f t="shared" ca="1" si="528"/>
        <v>Eine Glasmurmel hat eine Oberfläche von 3216.99 mm². Wie gross ist der Radius?</v>
      </c>
      <c r="C240" t="str">
        <f t="shared" ca="1" si="529"/>
        <v>16 mm</v>
      </c>
      <c r="E240">
        <f t="shared" ca="1" si="530"/>
        <v>25.2</v>
      </c>
      <c r="F240">
        <f t="shared" ca="1" si="531"/>
        <v>50.4</v>
      </c>
      <c r="G240">
        <f t="shared" ca="1" si="489"/>
        <v>67033.243157518242</v>
      </c>
      <c r="H240">
        <f t="shared" ca="1" si="490"/>
        <v>7980.1479949426484</v>
      </c>
      <c r="I240" t="str">
        <f t="shared" ca="1" si="532"/>
        <v xml:space="preserve"> dm</v>
      </c>
      <c r="J240" t="str">
        <f t="shared" ca="1" si="533"/>
        <v xml:space="preserve"> dm²</v>
      </c>
      <c r="K240" t="str">
        <f t="shared" ca="1" si="616"/>
        <v xml:space="preserve"> dm³</v>
      </c>
      <c r="L240" t="str">
        <f t="shared" ref="L240" ca="1" si="657">CONCATENATE(CHOOSE(RANDBETWEEN(1,9),$S$1,$S$2,$S$3,$S$4,$S$5,$S$6,$S$7,$S$8,$S$9),"hat eine Oberfläche von ")</f>
        <v xml:space="preserve">Eine Holzkugel hat eine Oberfläche von </v>
      </c>
      <c r="M240" t="s">
        <v>23</v>
      </c>
      <c r="O240" s="1" t="str">
        <f t="shared" ref="O240" ca="1" si="658">CONCATENATE(L240,TRUNC(H240,2),J240,M240)</f>
        <v>Eine Holzkugel hat eine Oberfläche von 7980.14 dm². Wie gross ist der Durchmesser?</v>
      </c>
      <c r="P240" t="str">
        <f t="shared" ca="1" si="656"/>
        <v>50.4 dm</v>
      </c>
      <c r="Q240">
        <f t="shared" ca="1" si="536"/>
        <v>12682</v>
      </c>
    </row>
    <row r="241" spans="2:17" x14ac:dyDescent="0.25">
      <c r="B241" t="str">
        <f t="shared" ca="1" si="528"/>
        <v>Eine Stahlkugel hat eine Oberfläche von 30666.46 mm². Wie gross ist der Radius?</v>
      </c>
      <c r="C241" t="str">
        <f t="shared" ca="1" si="529"/>
        <v>49.4 mm</v>
      </c>
      <c r="E241">
        <f t="shared" ca="1" si="530"/>
        <v>56.7</v>
      </c>
      <c r="F241">
        <f t="shared" ca="1" si="531"/>
        <v>113.4</v>
      </c>
      <c r="G241">
        <f t="shared" ca="1" si="489"/>
        <v>763550.53534110647</v>
      </c>
      <c r="H241">
        <f t="shared" ca="1" si="490"/>
        <v>40399.499224397165</v>
      </c>
      <c r="I241" t="str">
        <f t="shared" ca="1" si="532"/>
        <v xml:space="preserve"> cm</v>
      </c>
      <c r="J241" t="str">
        <f t="shared" ca="1" si="533"/>
        <v xml:space="preserve"> cm²</v>
      </c>
      <c r="K241" t="str">
        <f t="shared" ca="1" si="616"/>
        <v xml:space="preserve"> cm³</v>
      </c>
      <c r="L241" t="str">
        <f t="shared" ref="L241" ca="1" si="659">CONCATENATE(CHOOSE(RANDBETWEEN(1,9),$S$1,$S$2,$S$3,$S$4,$S$5,$S$6,$S$7,$S$8,$S$9),"hat einen Radius von ")</f>
        <v xml:space="preserve">Eine kugelförmige Figur hat einen Radius von </v>
      </c>
      <c r="M241" t="str">
        <f t="shared" ref="M241:M242" ca="1" si="660">CONCATENATE(I241,". Wie gross ist das Volumen?")</f>
        <v xml:space="preserve"> cm. Wie gross ist das Volumen?</v>
      </c>
      <c r="O241" s="1" t="str">
        <f t="shared" ref="O241" ca="1" si="661">CONCATENATE(L241,E241,M241)</f>
        <v>Eine kugelförmige Figur hat einen Radius von 56.7 cm. Wie gross ist das Volumen?</v>
      </c>
      <c r="P241" t="str">
        <f t="shared" ref="P241:P242" ca="1" si="662">CONCATENATE(TRUNC(G241,3),K241)</f>
        <v>763550.535 cm³</v>
      </c>
      <c r="Q241">
        <f t="shared" ca="1" si="536"/>
        <v>4013</v>
      </c>
    </row>
    <row r="242" spans="2:17" x14ac:dyDescent="0.25">
      <c r="B242" t="str">
        <f t="shared" ca="1" si="528"/>
        <v>Ein Ball hat einen Durchmesser von 91.2 mm. Wie gross ist das Volumen?</v>
      </c>
      <c r="C242" t="str">
        <f t="shared" ca="1" si="529"/>
        <v>397176.127 mm³</v>
      </c>
      <c r="E242">
        <f t="shared" ca="1" si="530"/>
        <v>15.9</v>
      </c>
      <c r="F242">
        <f t="shared" ca="1" si="531"/>
        <v>31.8</v>
      </c>
      <c r="G242">
        <f t="shared" ca="1" si="489"/>
        <v>16837.592021585555</v>
      </c>
      <c r="H242">
        <f t="shared" ca="1" si="490"/>
        <v>3176.9041550161423</v>
      </c>
      <c r="I242" t="str">
        <f t="shared" ca="1" si="532"/>
        <v xml:space="preserve"> dm</v>
      </c>
      <c r="J242" t="str">
        <f t="shared" ca="1" si="533"/>
        <v xml:space="preserve"> dm²</v>
      </c>
      <c r="K242" t="str">
        <f t="shared" ca="1" si="616"/>
        <v xml:space="preserve"> dm³</v>
      </c>
      <c r="L242" t="str">
        <f t="shared" ref="L242" ca="1" si="663">CONCATENATE(CHOOSE(RANDBETWEEN(1,9),$S$1,$S$2,$S$3,$S$4,$S$5,$S$6,$S$7,$S$8,$S$9),"hat einen Durchmesser von ")</f>
        <v xml:space="preserve">Eine Holzkugel hat einen Durchmesser von </v>
      </c>
      <c r="M242" t="str">
        <f t="shared" ca="1" si="660"/>
        <v xml:space="preserve"> dm. Wie gross ist das Volumen?</v>
      </c>
      <c r="O242" s="1" t="str">
        <f t="shared" ref="O242" ca="1" si="664">CONCATENATE(L242,F242,M242)</f>
        <v>Eine Holzkugel hat einen Durchmesser von 31.8 dm. Wie gross ist das Volumen?</v>
      </c>
      <c r="P242" t="str">
        <f t="shared" ca="1" si="662"/>
        <v>16837.592 dm³</v>
      </c>
      <c r="Q242">
        <f t="shared" ca="1" si="536"/>
        <v>1570</v>
      </c>
    </row>
    <row r="243" spans="2:17" x14ac:dyDescent="0.25">
      <c r="B243" t="str">
        <f t="shared" ca="1" si="528"/>
        <v>Eine Glasmurmel hat einen Radius von 57.8 cm. Wie gross ist das Volumen?</v>
      </c>
      <c r="C243" t="str">
        <f t="shared" ca="1" si="529"/>
        <v>808857.7 cm³</v>
      </c>
      <c r="E243">
        <f t="shared" ca="1" si="530"/>
        <v>5.3</v>
      </c>
      <c r="F243">
        <f t="shared" ca="1" si="531"/>
        <v>10.6</v>
      </c>
      <c r="G243">
        <f t="shared" ca="1" si="489"/>
        <v>623.61451931798342</v>
      </c>
      <c r="H243">
        <f t="shared" ca="1" si="490"/>
        <v>352.98935055734916</v>
      </c>
      <c r="I243" t="str">
        <f t="shared" ca="1" si="532"/>
        <v xml:space="preserve"> dm</v>
      </c>
      <c r="J243" t="str">
        <f t="shared" ca="1" si="533"/>
        <v xml:space="preserve"> dm²</v>
      </c>
      <c r="K243" t="str">
        <f t="shared" ca="1" si="616"/>
        <v xml:space="preserve"> dm³</v>
      </c>
      <c r="L243" t="str">
        <f t="shared" ref="L243" ca="1" si="665">CONCATENATE(CHOOSE(RANDBETWEEN(1,9),$S$1,$S$2,$S$3,$S$4,$S$5,$S$6,$S$7,$S$8,$S$9),"hat einen Radius von ")</f>
        <v xml:space="preserve">Ein Ball hat einen Radius von </v>
      </c>
      <c r="M243" t="str">
        <f t="shared" ref="M243:M244" ca="1" si="666">CONCATENATE(I243,". Wie gross ist die Oberfläche?")</f>
        <v xml:space="preserve"> dm. Wie gross ist die Oberfläche?</v>
      </c>
      <c r="O243" s="1" t="str">
        <f t="shared" ca="1" si="539"/>
        <v>Ein Ball hat einen Radius von 5.3 dm. Wie gross ist die Oberfläche?</v>
      </c>
      <c r="P243" t="str">
        <f t="shared" ref="P243:P244" ca="1" si="667">CONCATENATE(TRUNC(H243,2),J243)</f>
        <v>352.98 dm²</v>
      </c>
      <c r="Q243">
        <f t="shared" ca="1" si="536"/>
        <v>18461</v>
      </c>
    </row>
    <row r="244" spans="2:17" x14ac:dyDescent="0.25">
      <c r="B244" t="str">
        <f t="shared" ca="1" si="528"/>
        <v>Eine Glasmurmel hat ein Volumen von 2982929.478 dm³. Wie gross ist der Durchmesser?</v>
      </c>
      <c r="C244" t="str">
        <f t="shared" ca="1" si="529"/>
        <v>178.6 dm</v>
      </c>
      <c r="E244">
        <f t="shared" ca="1" si="530"/>
        <v>57.3</v>
      </c>
      <c r="F244">
        <f t="shared" ca="1" si="531"/>
        <v>114.6</v>
      </c>
      <c r="G244">
        <f t="shared" ref="G244:G307" ca="1" si="668">E244^3*PI()*4/3</f>
        <v>788047.64441140892</v>
      </c>
      <c r="H244">
        <f t="shared" ref="H244:H307" ca="1" si="669">E244*E244*4*PI()</f>
        <v>41259.038974419323</v>
      </c>
      <c r="I244" t="str">
        <f t="shared" ca="1" si="532"/>
        <v xml:space="preserve"> cm</v>
      </c>
      <c r="J244" t="str">
        <f t="shared" ca="1" si="533"/>
        <v xml:space="preserve"> cm²</v>
      </c>
      <c r="K244" t="str">
        <f t="shared" ca="1" si="616"/>
        <v xml:space="preserve"> cm³</v>
      </c>
      <c r="L244" t="str">
        <f t="shared" ref="L244" ca="1" si="670">CONCATENATE(CHOOSE(RANDBETWEEN(1,9),$S$1,$S$2,$S$3,$S$4,$S$5,$S$6,$S$7,$S$8,$S$9),"hat einen Durchmesser von ")</f>
        <v xml:space="preserve">Eine Steinkugel hat einen Durchmesser von </v>
      </c>
      <c r="M244" t="str">
        <f t="shared" ca="1" si="666"/>
        <v xml:space="preserve"> cm. Wie gross ist die Oberfläche?</v>
      </c>
      <c r="O244" s="1" t="str">
        <f t="shared" ref="O244" ca="1" si="671">CONCATENATE(L244,F244,M244)</f>
        <v>Eine Steinkugel hat einen Durchmesser von 114.6 cm. Wie gross ist die Oberfläche?</v>
      </c>
      <c r="P244" t="str">
        <f t="shared" ca="1" si="667"/>
        <v>41259.03 cm²</v>
      </c>
      <c r="Q244">
        <f t="shared" ca="1" si="536"/>
        <v>18562</v>
      </c>
    </row>
    <row r="245" spans="2:17" x14ac:dyDescent="0.25">
      <c r="B245" t="str">
        <f t="shared" ca="1" si="528"/>
        <v>Eine Kugel hat eine Oberfläche von 10714.59 mm². Wie gross ist der Durchmesser?</v>
      </c>
      <c r="C245" t="str">
        <f t="shared" ca="1" si="529"/>
        <v>58.4 mm</v>
      </c>
      <c r="E245">
        <f t="shared" ca="1" si="530"/>
        <v>60.7</v>
      </c>
      <c r="F245">
        <f t="shared" ca="1" si="531"/>
        <v>121.4</v>
      </c>
      <c r="G245">
        <f t="shared" ca="1" si="668"/>
        <v>936816.82623314811</v>
      </c>
      <c r="H245">
        <f t="shared" ca="1" si="669"/>
        <v>46300.666864900231</v>
      </c>
      <c r="I245" t="str">
        <f t="shared" ca="1" si="532"/>
        <v xml:space="preserve"> m</v>
      </c>
      <c r="J245" t="str">
        <f t="shared" ca="1" si="533"/>
        <v xml:space="preserve"> m²</v>
      </c>
      <c r="K245" t="str">
        <f t="shared" ca="1" si="616"/>
        <v xml:space="preserve"> m³</v>
      </c>
      <c r="L245" t="str">
        <f t="shared" ref="L245" ca="1" si="672">CONCATENATE(CHOOSE(RANDBETWEEN(1,9),$S$1,$S$2,$S$3,$S$4,$S$5,$S$6,$S$7,$S$8,$S$9),"hat ein Volumen von ")</f>
        <v xml:space="preserve">Eine kugelförmige Figur hat ein Volumen von </v>
      </c>
      <c r="M245" t="s">
        <v>22</v>
      </c>
      <c r="O245" s="1" t="str">
        <f t="shared" ref="O245" ca="1" si="673">CONCATENATE(L245,TRUNC(G245,3),K245,M245)</f>
        <v>Eine kugelförmige Figur hat ein Volumen von 936816.826 m³. Wie gross ist der Radius?</v>
      </c>
      <c r="P245" t="str">
        <f t="shared" ref="P245:P246" ca="1" si="674">CONCATENATE(E245,I245)</f>
        <v>60.7 m</v>
      </c>
      <c r="Q245">
        <f t="shared" ca="1" si="536"/>
        <v>7454</v>
      </c>
    </row>
    <row r="246" spans="2:17" x14ac:dyDescent="0.25">
      <c r="B246" t="str">
        <f t="shared" ca="1" si="528"/>
        <v>Eine Holzkugel hat einen Radius von 35.1 dm. Wie gross ist das Volumen?</v>
      </c>
      <c r="C246" t="str">
        <f t="shared" ca="1" si="529"/>
        <v>181138.162 dm³</v>
      </c>
      <c r="E246">
        <f t="shared" ca="1" si="530"/>
        <v>19.600000000000001</v>
      </c>
      <c r="F246">
        <f t="shared" ca="1" si="531"/>
        <v>39.200000000000003</v>
      </c>
      <c r="G246">
        <f t="shared" ca="1" si="668"/>
        <v>31539.64664338651</v>
      </c>
      <c r="H246">
        <f t="shared" ca="1" si="669"/>
        <v>4827.4969352122207</v>
      </c>
      <c r="I246" t="str">
        <f t="shared" ca="1" si="532"/>
        <v xml:space="preserve"> cm</v>
      </c>
      <c r="J246" t="str">
        <f t="shared" ca="1" si="533"/>
        <v xml:space="preserve"> cm²</v>
      </c>
      <c r="K246" t="str">
        <f t="shared" ca="1" si="616"/>
        <v xml:space="preserve"> cm³</v>
      </c>
      <c r="L246" t="str">
        <f t="shared" ref="L246" ca="1" si="675">CONCATENATE(CHOOSE(RANDBETWEEN(1,9),$S$1,$S$2,$S$3,$S$4,$S$5,$S$6,$S$7,$S$8,$S$9),"hat eine Oberfläche von ")</f>
        <v xml:space="preserve">Eine kugelförmige Figur hat eine Oberfläche von </v>
      </c>
      <c r="M246" t="s">
        <v>22</v>
      </c>
      <c r="O246" s="1" t="str">
        <f t="shared" ref="O246" ca="1" si="676">CONCATENATE(L246,TRUNC(H246,2),J246,M246)</f>
        <v>Eine kugelförmige Figur hat eine Oberfläche von 4827.49 cm². Wie gross ist der Radius?</v>
      </c>
      <c r="P246" t="str">
        <f t="shared" ca="1" si="674"/>
        <v>19.6 cm</v>
      </c>
      <c r="Q246">
        <f t="shared" ca="1" si="536"/>
        <v>15519</v>
      </c>
    </row>
    <row r="247" spans="2:17" x14ac:dyDescent="0.25">
      <c r="B247" t="str">
        <f t="shared" ca="1" si="528"/>
        <v>Eine Glasmurmel hat einen Radius von 84.4 mm. Wie gross ist das Volumen?</v>
      </c>
      <c r="C247" t="str">
        <f t="shared" ca="1" si="529"/>
        <v>2518349.194 mm³</v>
      </c>
      <c r="E247">
        <f t="shared" ca="1" si="530"/>
        <v>4.2</v>
      </c>
      <c r="F247">
        <f t="shared" ca="1" si="531"/>
        <v>8.4</v>
      </c>
      <c r="G247">
        <f t="shared" ca="1" si="668"/>
        <v>310.33908869221415</v>
      </c>
      <c r="H247">
        <f t="shared" ca="1" si="669"/>
        <v>221.6707776372958</v>
      </c>
      <c r="I247" t="str">
        <f t="shared" ca="1" si="532"/>
        <v xml:space="preserve"> mm</v>
      </c>
      <c r="J247" t="str">
        <f t="shared" ca="1" si="533"/>
        <v xml:space="preserve"> mm²</v>
      </c>
      <c r="K247" t="str">
        <f t="shared" ca="1" si="616"/>
        <v xml:space="preserve"> mm³</v>
      </c>
      <c r="L247" t="str">
        <f t="shared" ref="L247" ca="1" si="677">CONCATENATE(CHOOSE(RANDBETWEEN(1,7),$S$1,$S$2,$S$3,$S$4,$S$5,$S$6,$S$7),"hat ein Volumen von ")</f>
        <v xml:space="preserve">Eine Stahlkugel hat ein Volumen von </v>
      </c>
      <c r="M247" t="s">
        <v>23</v>
      </c>
      <c r="O247" s="1" t="str">
        <f t="shared" ref="O247" ca="1" si="678">CONCATENATE(L247,TRUNC(G247,3),K247,M247)</f>
        <v>Eine Stahlkugel hat ein Volumen von 310.339 mm³. Wie gross ist der Durchmesser?</v>
      </c>
      <c r="P247" t="str">
        <f t="shared" ref="P247:P248" ca="1" si="679">CONCATENATE(F247,I247)</f>
        <v>8.4 mm</v>
      </c>
      <c r="Q247">
        <f t="shared" ca="1" si="536"/>
        <v>10575</v>
      </c>
    </row>
    <row r="248" spans="2:17" x14ac:dyDescent="0.25">
      <c r="B248" t="str">
        <f t="shared" ca="1" si="528"/>
        <v>Eine Stahlkugel hat ein Volumen von 767597.614 dm³. Wie gross ist der Durchmesser?</v>
      </c>
      <c r="C248" t="str">
        <f t="shared" ca="1" si="529"/>
        <v>113.6 dm</v>
      </c>
      <c r="E248">
        <f t="shared" ca="1" si="530"/>
        <v>85.6</v>
      </c>
      <c r="F248">
        <f t="shared" ca="1" si="531"/>
        <v>171.2</v>
      </c>
      <c r="G248">
        <f t="shared" ca="1" si="668"/>
        <v>2627301.4368471722</v>
      </c>
      <c r="H248">
        <f t="shared" ca="1" si="669"/>
        <v>92078.321384830808</v>
      </c>
      <c r="I248" t="str">
        <f t="shared" ca="1" si="532"/>
        <v xml:space="preserve"> mm</v>
      </c>
      <c r="J248" t="str">
        <f t="shared" ca="1" si="533"/>
        <v xml:space="preserve"> mm²</v>
      </c>
      <c r="K248" t="str">
        <f t="shared" ca="1" si="616"/>
        <v xml:space="preserve"> mm³</v>
      </c>
      <c r="L248" t="str">
        <f t="shared" ref="L248" ca="1" si="680">CONCATENATE(CHOOSE(RANDBETWEEN(1,9),$S$1,$S$2,$S$3,$S$4,$S$5,$S$6,$S$7,$S$8,$S$9),"hat eine Oberfläche von ")</f>
        <v xml:space="preserve">Ein Ball hat eine Oberfläche von </v>
      </c>
      <c r="M248" t="s">
        <v>23</v>
      </c>
      <c r="O248" s="1" t="str">
        <f t="shared" ref="O248" ca="1" si="681">CONCATENATE(L248,TRUNC(H248,2),J248,M248)</f>
        <v>Ein Ball hat eine Oberfläche von 92078.32 mm². Wie gross ist der Durchmesser?</v>
      </c>
      <c r="P248" t="str">
        <f t="shared" ca="1" si="679"/>
        <v>171.2 mm</v>
      </c>
      <c r="Q248">
        <f t="shared" ca="1" si="536"/>
        <v>9227</v>
      </c>
    </row>
    <row r="249" spans="2:17" x14ac:dyDescent="0.25">
      <c r="B249" t="str">
        <f t="shared" ca="1" si="528"/>
        <v>Ein Ball hat eine Oberfläche von 92078.32 mm². Wie gross ist der Durchmesser?</v>
      </c>
      <c r="C249" t="str">
        <f t="shared" ca="1" si="529"/>
        <v>171.2 mm</v>
      </c>
      <c r="E249">
        <f t="shared" ca="1" si="530"/>
        <v>47.5</v>
      </c>
      <c r="F249">
        <f t="shared" ca="1" si="531"/>
        <v>95</v>
      </c>
      <c r="G249">
        <f t="shared" ca="1" si="668"/>
        <v>448920.5002285915</v>
      </c>
      <c r="H249">
        <f t="shared" ca="1" si="669"/>
        <v>28352.873698647883</v>
      </c>
      <c r="I249" t="str">
        <f t="shared" ca="1" si="532"/>
        <v xml:space="preserve"> dm</v>
      </c>
      <c r="J249" t="str">
        <f t="shared" ca="1" si="533"/>
        <v xml:space="preserve"> dm²</v>
      </c>
      <c r="K249" t="str">
        <f t="shared" ca="1" si="616"/>
        <v xml:space="preserve"> dm³</v>
      </c>
      <c r="L249" t="str">
        <f t="shared" ref="L249" ca="1" si="682">CONCATENATE(CHOOSE(RANDBETWEEN(1,9),$S$1,$S$2,$S$3,$S$4,$S$5,$S$6,$S$7,$S$8,$S$9),"hat einen Radius von ")</f>
        <v xml:space="preserve">Eine Plastikkugel hat einen Radius von </v>
      </c>
      <c r="M249" t="str">
        <f t="shared" ref="M249:M250" ca="1" si="683">CONCATENATE(I249,". Wie gross ist das Volumen?")</f>
        <v xml:space="preserve"> dm. Wie gross ist das Volumen?</v>
      </c>
      <c r="O249" s="1" t="str">
        <f t="shared" ref="O249" ca="1" si="684">CONCATENATE(L249,E249,M249)</f>
        <v>Eine Plastikkugel hat einen Radius von 47.5 dm. Wie gross ist das Volumen?</v>
      </c>
      <c r="P249" t="str">
        <f t="shared" ref="P249:P250" ca="1" si="685">CONCATENATE(TRUNC(G249,3),K249)</f>
        <v>448920.5 dm³</v>
      </c>
      <c r="Q249">
        <f t="shared" ca="1" si="536"/>
        <v>6321</v>
      </c>
    </row>
    <row r="250" spans="2:17" x14ac:dyDescent="0.25">
      <c r="B250" t="str">
        <f t="shared" ca="1" si="528"/>
        <v>Eine kugelförmige Figur hat einen Durchmesser von 112.6 dm. Wie gross ist die Oberfläche?</v>
      </c>
      <c r="C250" t="str">
        <f t="shared" ca="1" si="529"/>
        <v>39831.49 dm²</v>
      </c>
      <c r="E250">
        <f t="shared" ca="1" si="530"/>
        <v>49.7</v>
      </c>
      <c r="F250">
        <f t="shared" ca="1" si="531"/>
        <v>99.4</v>
      </c>
      <c r="G250">
        <f t="shared" ca="1" si="668"/>
        <v>514230.43320795865</v>
      </c>
      <c r="H250">
        <f t="shared" ca="1" si="669"/>
        <v>31040.066390822449</v>
      </c>
      <c r="I250" t="str">
        <f t="shared" ca="1" si="532"/>
        <v xml:space="preserve"> m</v>
      </c>
      <c r="J250" t="str">
        <f t="shared" ca="1" si="533"/>
        <v xml:space="preserve"> m²</v>
      </c>
      <c r="K250" t="str">
        <f t="shared" ca="1" si="616"/>
        <v xml:space="preserve"> m³</v>
      </c>
      <c r="L250" t="str">
        <f t="shared" ref="L250" ca="1" si="686">CONCATENATE(CHOOSE(RANDBETWEEN(1,9),$S$1,$S$2,$S$3,$S$4,$S$5,$S$6,$S$7,$S$8,$S$9),"hat einen Durchmesser von ")</f>
        <v xml:space="preserve">Eine Kugel hat einen Durchmesser von </v>
      </c>
      <c r="M250" t="str">
        <f t="shared" ca="1" si="683"/>
        <v xml:space="preserve"> m. Wie gross ist das Volumen?</v>
      </c>
      <c r="O250" s="1" t="str">
        <f t="shared" ref="O250" ca="1" si="687">CONCATENATE(L250,F250,M250)</f>
        <v>Eine Kugel hat einen Durchmesser von 99.4 m. Wie gross ist das Volumen?</v>
      </c>
      <c r="P250" t="str">
        <f t="shared" ca="1" si="685"/>
        <v>514230.433 m³</v>
      </c>
      <c r="Q250">
        <f t="shared" ca="1" si="536"/>
        <v>15861</v>
      </c>
    </row>
    <row r="251" spans="2:17" x14ac:dyDescent="0.25">
      <c r="B251" t="str">
        <f t="shared" ca="1" si="528"/>
        <v>Eine Steinkugel hat ein Volumen von 35041.018 dm³. Wie gross ist der Radius?</v>
      </c>
      <c r="C251" t="str">
        <f t="shared" ca="1" si="529"/>
        <v>20.3 dm</v>
      </c>
      <c r="E251">
        <f t="shared" ca="1" si="530"/>
        <v>60.9</v>
      </c>
      <c r="F251">
        <f t="shared" ca="1" si="531"/>
        <v>121.8</v>
      </c>
      <c r="G251">
        <f t="shared" ca="1" si="668"/>
        <v>946107.50426430115</v>
      </c>
      <c r="H251">
        <f t="shared" ca="1" si="669"/>
        <v>46606.28099824144</v>
      </c>
      <c r="I251" t="str">
        <f t="shared" ca="1" si="532"/>
        <v xml:space="preserve"> m</v>
      </c>
      <c r="J251" t="str">
        <f t="shared" ca="1" si="533"/>
        <v xml:space="preserve"> m²</v>
      </c>
      <c r="K251" t="str">
        <f t="shared" ca="1" si="616"/>
        <v xml:space="preserve"> m³</v>
      </c>
      <c r="L251" t="str">
        <f t="shared" ref="L251" ca="1" si="688">CONCATENATE(CHOOSE(RANDBETWEEN(1,9),$S$1,$S$2,$S$3,$S$4,$S$5,$S$6,$S$7,$S$8,$S$9),"hat einen Radius von ")</f>
        <v xml:space="preserve">Eine Steinkugel hat einen Radius von </v>
      </c>
      <c r="M251" t="str">
        <f t="shared" ref="M251:M252" ca="1" si="689">CONCATENATE(I251,". Wie gross ist die Oberfläche?")</f>
        <v xml:space="preserve"> m. Wie gross ist die Oberfläche?</v>
      </c>
      <c r="O251" s="1" t="str">
        <f t="shared" ca="1" si="539"/>
        <v>Eine Steinkugel hat einen Radius von 60.9 m. Wie gross ist die Oberfläche?</v>
      </c>
      <c r="P251" t="str">
        <f t="shared" ref="P251:P252" ca="1" si="690">CONCATENATE(TRUNC(H251,2),J251)</f>
        <v>46606.28 m²</v>
      </c>
      <c r="Q251">
        <f t="shared" ca="1" si="536"/>
        <v>11568</v>
      </c>
    </row>
    <row r="252" spans="2:17" x14ac:dyDescent="0.25">
      <c r="B252" t="str">
        <f t="shared" ca="1" si="528"/>
        <v>Eine kugelförmige Figur hat einen Durchmesser von 105 m. Wie gross ist das Volumen?</v>
      </c>
      <c r="C252" t="str">
        <f t="shared" ca="1" si="529"/>
        <v>606131.032 m³</v>
      </c>
      <c r="E252">
        <f t="shared" ca="1" si="530"/>
        <v>9</v>
      </c>
      <c r="F252">
        <f t="shared" ca="1" si="531"/>
        <v>18</v>
      </c>
      <c r="G252">
        <f t="shared" ca="1" si="668"/>
        <v>3053.6280592892786</v>
      </c>
      <c r="H252">
        <f t="shared" ca="1" si="669"/>
        <v>1017.8760197630929</v>
      </c>
      <c r="I252" t="str">
        <f t="shared" ca="1" si="532"/>
        <v xml:space="preserve"> dm</v>
      </c>
      <c r="J252" t="str">
        <f t="shared" ca="1" si="533"/>
        <v xml:space="preserve"> dm²</v>
      </c>
      <c r="K252" t="str">
        <f t="shared" ca="1" si="616"/>
        <v xml:space="preserve"> dm³</v>
      </c>
      <c r="L252" t="str">
        <f t="shared" ref="L252" ca="1" si="691">CONCATENATE(CHOOSE(RANDBETWEEN(1,9),$S$1,$S$2,$S$3,$S$4,$S$5,$S$6,$S$7,$S$8,$S$9),"hat einen Durchmesser von ")</f>
        <v xml:space="preserve">Eine Holzkugel hat einen Durchmesser von </v>
      </c>
      <c r="M252" t="str">
        <f t="shared" ca="1" si="689"/>
        <v xml:space="preserve"> dm. Wie gross ist die Oberfläche?</v>
      </c>
      <c r="O252" s="1" t="str">
        <f t="shared" ref="O252" ca="1" si="692">CONCATENATE(L252,F252,M252)</f>
        <v>Eine Holzkugel hat einen Durchmesser von 18 dm. Wie gross ist die Oberfläche?</v>
      </c>
      <c r="P252" t="str">
        <f t="shared" ca="1" si="690"/>
        <v>1017.87 dm²</v>
      </c>
      <c r="Q252">
        <f t="shared" ca="1" si="536"/>
        <v>11669</v>
      </c>
    </row>
    <row r="253" spans="2:17" x14ac:dyDescent="0.25">
      <c r="B253" t="str">
        <f t="shared" ca="1" si="528"/>
        <v>Eine kugelförmige Figur hat ein Volumen von 429364.534 m³. Wie gross ist der Durchmesser?</v>
      </c>
      <c r="C253" t="str">
        <f t="shared" ca="1" si="529"/>
        <v>93.6 m</v>
      </c>
      <c r="E253">
        <f t="shared" ca="1" si="530"/>
        <v>69.2</v>
      </c>
      <c r="F253">
        <f t="shared" ca="1" si="531"/>
        <v>138.4</v>
      </c>
      <c r="G253">
        <f t="shared" ca="1" si="668"/>
        <v>1388055.6961763827</v>
      </c>
      <c r="H253">
        <f t="shared" ca="1" si="669"/>
        <v>60175.824978744909</v>
      </c>
      <c r="I253" t="str">
        <f t="shared" ca="1" si="532"/>
        <v xml:space="preserve"> cm</v>
      </c>
      <c r="J253" t="str">
        <f t="shared" ca="1" si="533"/>
        <v xml:space="preserve"> cm²</v>
      </c>
      <c r="K253" t="str">
        <f t="shared" ca="1" si="616"/>
        <v xml:space="preserve"> cm³</v>
      </c>
      <c r="L253" t="str">
        <f t="shared" ref="L253" ca="1" si="693">CONCATENATE(CHOOSE(RANDBETWEEN(1,9),$S$1,$S$2,$S$3,$S$4,$S$5,$S$6,$S$7,$S$8,$S$9),"hat ein Volumen von ")</f>
        <v xml:space="preserve">Ein Ball hat ein Volumen von </v>
      </c>
      <c r="M253" t="s">
        <v>22</v>
      </c>
      <c r="O253" s="1" t="str">
        <f t="shared" ref="O253" ca="1" si="694">CONCATENATE(L253,TRUNC(G253,3),K253,M253)</f>
        <v>Ein Ball hat ein Volumen von 1388055.696 cm³. Wie gross ist der Radius?</v>
      </c>
      <c r="P253" t="str">
        <f t="shared" ref="P253:P254" ca="1" si="695">CONCATENATE(E253,I253)</f>
        <v>69.2 cm</v>
      </c>
      <c r="Q253">
        <f t="shared" ca="1" si="536"/>
        <v>19765</v>
      </c>
    </row>
    <row r="254" spans="2:17" x14ac:dyDescent="0.25">
      <c r="B254" t="str">
        <f t="shared" ca="1" si="528"/>
        <v>Eine Plastikkugel hat ein Volumen von 96966.828 cm³. Wie gross ist der Radius?</v>
      </c>
      <c r="C254" t="str">
        <f t="shared" ca="1" si="529"/>
        <v>28.5 cm</v>
      </c>
      <c r="E254">
        <f t="shared" ca="1" si="530"/>
        <v>5</v>
      </c>
      <c r="F254">
        <f t="shared" ca="1" si="531"/>
        <v>10</v>
      </c>
      <c r="G254">
        <f t="shared" ca="1" si="668"/>
        <v>523.59877559829886</v>
      </c>
      <c r="H254">
        <f t="shared" ca="1" si="669"/>
        <v>314.15926535897933</v>
      </c>
      <c r="I254" t="str">
        <f t="shared" ca="1" si="532"/>
        <v xml:space="preserve"> cm</v>
      </c>
      <c r="J254" t="str">
        <f t="shared" ca="1" si="533"/>
        <v xml:space="preserve"> cm²</v>
      </c>
      <c r="K254" t="str">
        <f t="shared" ca="1" si="616"/>
        <v xml:space="preserve"> cm³</v>
      </c>
      <c r="L254" t="str">
        <f t="shared" ref="L254" ca="1" si="696">CONCATENATE(CHOOSE(RANDBETWEEN(1,9),$S$1,$S$2,$S$3,$S$4,$S$5,$S$6,$S$7,$S$8,$S$9),"hat eine Oberfläche von ")</f>
        <v xml:space="preserve">Eine Plastikkugel hat eine Oberfläche von </v>
      </c>
      <c r="M254" t="s">
        <v>22</v>
      </c>
      <c r="O254" s="1" t="str">
        <f t="shared" ref="O254" ca="1" si="697">CONCATENATE(L254,TRUNC(H254,2),J254,M254)</f>
        <v>Eine Plastikkugel hat eine Oberfläche von 314.15 cm². Wie gross ist der Radius?</v>
      </c>
      <c r="P254" t="str">
        <f t="shared" ca="1" si="695"/>
        <v>5 cm</v>
      </c>
      <c r="Q254">
        <f t="shared" ca="1" si="536"/>
        <v>7713</v>
      </c>
    </row>
    <row r="255" spans="2:17" x14ac:dyDescent="0.25">
      <c r="B255" t="str">
        <f t="shared" ca="1" si="528"/>
        <v>Eine Kugel hat einen Durchmesser von 88.2 m. Wie gross ist die Oberfläche?</v>
      </c>
      <c r="C255" t="str">
        <f t="shared" ca="1" si="529"/>
        <v>24439.2 m²</v>
      </c>
      <c r="E255">
        <f t="shared" ca="1" si="530"/>
        <v>59.1</v>
      </c>
      <c r="F255">
        <f t="shared" ca="1" si="531"/>
        <v>118.2</v>
      </c>
      <c r="G255">
        <f t="shared" ca="1" si="668"/>
        <v>864671.31542713521</v>
      </c>
      <c r="H255">
        <f t="shared" ca="1" si="669"/>
        <v>43891.944945539857</v>
      </c>
      <c r="I255" t="str">
        <f t="shared" ca="1" si="532"/>
        <v xml:space="preserve"> mm</v>
      </c>
      <c r="J255" t="str">
        <f t="shared" ca="1" si="533"/>
        <v xml:space="preserve"> mm²</v>
      </c>
      <c r="K255" t="str">
        <f t="shared" ca="1" si="616"/>
        <v xml:space="preserve"> mm³</v>
      </c>
      <c r="L255" t="str">
        <f t="shared" ref="L255" ca="1" si="698">CONCATENATE(CHOOSE(RANDBETWEEN(1,7),$S$1,$S$2,$S$3,$S$4,$S$5,$S$6,$S$7),"hat ein Volumen von ")</f>
        <v xml:space="preserve">Eine Steinkugel hat ein Volumen von </v>
      </c>
      <c r="M255" t="s">
        <v>23</v>
      </c>
      <c r="O255" s="1" t="str">
        <f t="shared" ref="O255" ca="1" si="699">CONCATENATE(L255,TRUNC(G255,3),K255,M255)</f>
        <v>Eine Steinkugel hat ein Volumen von 864671.315 mm³. Wie gross ist der Durchmesser?</v>
      </c>
      <c r="P255" t="str">
        <f t="shared" ref="P255:P256" ca="1" si="700">CONCATENATE(F255,I255)</f>
        <v>118.2 mm</v>
      </c>
      <c r="Q255">
        <f t="shared" ca="1" si="536"/>
        <v>14026</v>
      </c>
    </row>
    <row r="256" spans="2:17" x14ac:dyDescent="0.25">
      <c r="B256" t="str">
        <f t="shared" ca="1" si="528"/>
        <v>Ein Ball hat ein Volumen von 2786963.881 dm³. Wie gross ist der Radius?</v>
      </c>
      <c r="C256" t="str">
        <f t="shared" ca="1" si="529"/>
        <v>87.3 dm</v>
      </c>
      <c r="E256">
        <f t="shared" ca="1" si="530"/>
        <v>22.5</v>
      </c>
      <c r="F256">
        <f t="shared" ca="1" si="531"/>
        <v>45</v>
      </c>
      <c r="G256">
        <f t="shared" ca="1" si="668"/>
        <v>47712.938426394983</v>
      </c>
      <c r="H256">
        <f t="shared" ca="1" si="669"/>
        <v>6361.7251235193307</v>
      </c>
      <c r="I256" t="str">
        <f t="shared" ca="1" si="532"/>
        <v xml:space="preserve"> mm</v>
      </c>
      <c r="J256" t="str">
        <f t="shared" ca="1" si="533"/>
        <v xml:space="preserve"> mm²</v>
      </c>
      <c r="K256" t="str">
        <f t="shared" ca="1" si="616"/>
        <v xml:space="preserve"> mm³</v>
      </c>
      <c r="L256" t="str">
        <f t="shared" ref="L256" ca="1" si="701">CONCATENATE(CHOOSE(RANDBETWEEN(1,9),$S$1,$S$2,$S$3,$S$4,$S$5,$S$6,$S$7,$S$8,$S$9),"hat eine Oberfläche von ")</f>
        <v xml:space="preserve">Eine Kugel hat eine Oberfläche von </v>
      </c>
      <c r="M256" t="s">
        <v>23</v>
      </c>
      <c r="O256" s="1" t="str">
        <f t="shared" ref="O256" ca="1" si="702">CONCATENATE(L256,TRUNC(H256,2),J256,M256)</f>
        <v>Eine Kugel hat eine Oberfläche von 6361.72 mm². Wie gross ist der Durchmesser?</v>
      </c>
      <c r="P256" t="str">
        <f t="shared" ca="1" si="700"/>
        <v>45 mm</v>
      </c>
      <c r="Q256">
        <f t="shared" ca="1" si="536"/>
        <v>2163</v>
      </c>
    </row>
    <row r="257" spans="2:17" x14ac:dyDescent="0.25">
      <c r="B257" t="str">
        <f t="shared" ca="1" si="528"/>
        <v>Eine Holzkugel hat einen Durchmesser von 24.6 m. Wie gross ist das Volumen?</v>
      </c>
      <c r="C257" t="str">
        <f t="shared" ca="1" si="529"/>
        <v>7794.781 m³</v>
      </c>
      <c r="E257">
        <f t="shared" ca="1" si="530"/>
        <v>88.3</v>
      </c>
      <c r="F257">
        <f t="shared" ca="1" si="531"/>
        <v>176.6</v>
      </c>
      <c r="G257">
        <f t="shared" ca="1" si="668"/>
        <v>2883837.0694000716</v>
      </c>
      <c r="H257">
        <f t="shared" ca="1" si="669"/>
        <v>97978.60937939088</v>
      </c>
      <c r="I257" t="str">
        <f t="shared" ca="1" si="532"/>
        <v xml:space="preserve"> cm</v>
      </c>
      <c r="J257" t="str">
        <f t="shared" ca="1" si="533"/>
        <v xml:space="preserve"> cm²</v>
      </c>
      <c r="K257" t="str">
        <f t="shared" ca="1" si="616"/>
        <v xml:space="preserve"> cm³</v>
      </c>
      <c r="L257" t="str">
        <f t="shared" ref="L257" ca="1" si="703">CONCATENATE(CHOOSE(RANDBETWEEN(1,9),$S$1,$S$2,$S$3,$S$4,$S$5,$S$6,$S$7,$S$8,$S$9),"hat einen Radius von ")</f>
        <v xml:space="preserve">Eine Stahlkugel hat einen Radius von </v>
      </c>
      <c r="M257" t="str">
        <f t="shared" ref="M257:M258" ca="1" si="704">CONCATENATE(I257,". Wie gross ist das Volumen?")</f>
        <v xml:space="preserve"> cm. Wie gross ist das Volumen?</v>
      </c>
      <c r="O257" s="1" t="str">
        <f t="shared" ref="O257" ca="1" si="705">CONCATENATE(L257,E257,M257)</f>
        <v>Eine Stahlkugel hat einen Radius von 88.3 cm. Wie gross ist das Volumen?</v>
      </c>
      <c r="P257" t="str">
        <f t="shared" ref="P257:P258" ca="1" si="706">CONCATENATE(TRUNC(G257,3),K257)</f>
        <v>2883837.069 cm³</v>
      </c>
      <c r="Q257">
        <f t="shared" ca="1" si="536"/>
        <v>6878</v>
      </c>
    </row>
    <row r="258" spans="2:17" x14ac:dyDescent="0.25">
      <c r="B258" t="str">
        <f t="shared" ref="B258:B321" ca="1" si="707">INDIRECT("O"&amp;MATCH(LARGE(Q$1:Q$450,ROW()),Q$1:Q$450,0))</f>
        <v>Eine Stahlkugel hat einen Durchmesser von 108.8 m. Wie gross ist das Volumen?</v>
      </c>
      <c r="C258" t="str">
        <f t="shared" ref="C258:C321" ca="1" si="708">INDIRECT("P"&amp;MATCH(LARGE(Q$1:Q$450,ROW()),Q$1:Q$450,0))</f>
        <v>674349.917 m³</v>
      </c>
      <c r="E258">
        <f t="shared" ref="E258:E321" ca="1" si="709">1+(RANDBETWEEN(1,900)/10)</f>
        <v>85.5</v>
      </c>
      <c r="F258">
        <f t="shared" ref="F258:F321" ca="1" si="710">E258*2</f>
        <v>171</v>
      </c>
      <c r="G258">
        <f t="shared" ca="1" si="668"/>
        <v>2618104.3573331456</v>
      </c>
      <c r="H258">
        <f t="shared" ca="1" si="669"/>
        <v>91863.310783619134</v>
      </c>
      <c r="I258" t="str">
        <f t="shared" ref="I258:I321" ca="1" si="711">CHOOSE(RANDBETWEEN(1,4),$R$1,$R$2,$R$3,$R$4)</f>
        <v xml:space="preserve"> dm</v>
      </c>
      <c r="J258" t="str">
        <f t="shared" ref="J258:J321" ca="1" si="712">CONCATENATE(I258,"²")</f>
        <v xml:space="preserve"> dm²</v>
      </c>
      <c r="K258" t="str">
        <f t="shared" ca="1" si="616"/>
        <v xml:space="preserve"> dm³</v>
      </c>
      <c r="L258" t="str">
        <f t="shared" ref="L258" ca="1" si="713">CONCATENATE(CHOOSE(RANDBETWEEN(1,9),$S$1,$S$2,$S$3,$S$4,$S$5,$S$6,$S$7,$S$8,$S$9),"hat einen Durchmesser von ")</f>
        <v xml:space="preserve">Eine Steinkugel hat einen Durchmesser von </v>
      </c>
      <c r="M258" t="str">
        <f t="shared" ca="1" si="704"/>
        <v xml:space="preserve"> dm. Wie gross ist das Volumen?</v>
      </c>
      <c r="O258" s="1" t="str">
        <f t="shared" ref="O258" ca="1" si="714">CONCATENATE(L258,F258,M258)</f>
        <v>Eine Steinkugel hat einen Durchmesser von 171 dm. Wie gross ist das Volumen?</v>
      </c>
      <c r="P258" t="str">
        <f t="shared" ca="1" si="706"/>
        <v>2618104.357 dm³</v>
      </c>
      <c r="Q258">
        <f t="shared" ref="Q258:Q321" ca="1" si="715">RANDBETWEEN(1,20000)</f>
        <v>11911</v>
      </c>
    </row>
    <row r="259" spans="2:17" x14ac:dyDescent="0.25">
      <c r="B259" t="str">
        <f t="shared" ca="1" si="707"/>
        <v>Eine Holzkugel hat ein Volumen von 63891.583 dm³. Wie gross ist der Radius?</v>
      </c>
      <c r="C259" t="str">
        <f t="shared" ca="1" si="708"/>
        <v>24.8 dm</v>
      </c>
      <c r="E259">
        <f t="shared" ca="1" si="709"/>
        <v>5.6</v>
      </c>
      <c r="F259">
        <f t="shared" ca="1" si="710"/>
        <v>11.2</v>
      </c>
      <c r="G259">
        <f t="shared" ca="1" si="668"/>
        <v>735.61858060376665</v>
      </c>
      <c r="H259">
        <f t="shared" ca="1" si="669"/>
        <v>394.08138246630358</v>
      </c>
      <c r="I259" t="str">
        <f t="shared" ca="1" si="711"/>
        <v xml:space="preserve"> dm</v>
      </c>
      <c r="J259" t="str">
        <f t="shared" ca="1" si="712"/>
        <v xml:space="preserve"> dm²</v>
      </c>
      <c r="K259" t="str">
        <f t="shared" ca="1" si="616"/>
        <v xml:space="preserve"> dm³</v>
      </c>
      <c r="L259" t="str">
        <f t="shared" ref="L259" ca="1" si="716">CONCATENATE(CHOOSE(RANDBETWEEN(1,9),$S$1,$S$2,$S$3,$S$4,$S$5,$S$6,$S$7,$S$8,$S$9),"hat einen Radius von ")</f>
        <v xml:space="preserve">Eine kugelförmige Figur hat einen Radius von </v>
      </c>
      <c r="M259" t="str">
        <f t="shared" ref="M259:M260" ca="1" si="717">CONCATENATE(I259,". Wie gross ist die Oberfläche?")</f>
        <v xml:space="preserve"> dm. Wie gross ist die Oberfläche?</v>
      </c>
      <c r="O259" s="1" t="str">
        <f t="shared" ref="O259:O315" ca="1" si="718">CONCATENATE(L259,E259,M259)</f>
        <v>Eine kugelförmige Figur hat einen Radius von 5.6 dm. Wie gross ist die Oberfläche?</v>
      </c>
      <c r="P259" t="str">
        <f t="shared" ref="P259:P260" ca="1" si="719">CONCATENATE(TRUNC(H259,2),J259)</f>
        <v>394.08 dm²</v>
      </c>
      <c r="Q259">
        <f t="shared" ca="1" si="715"/>
        <v>16556</v>
      </c>
    </row>
    <row r="260" spans="2:17" x14ac:dyDescent="0.25">
      <c r="B260" t="str">
        <f t="shared" ca="1" si="707"/>
        <v>Eine Steinkugel hat ein Volumen von 1057401.31 m³. Wie gross ist der Radius?</v>
      </c>
      <c r="C260" t="str">
        <f t="shared" ca="1" si="708"/>
        <v>63.2 m</v>
      </c>
      <c r="E260">
        <f t="shared" ca="1" si="709"/>
        <v>37.1</v>
      </c>
      <c r="F260">
        <f t="shared" ca="1" si="710"/>
        <v>74.2</v>
      </c>
      <c r="G260">
        <f t="shared" ca="1" si="668"/>
        <v>213899.78012606836</v>
      </c>
      <c r="H260">
        <f t="shared" ca="1" si="669"/>
        <v>17296.478177310109</v>
      </c>
      <c r="I260" t="str">
        <f t="shared" ca="1" si="711"/>
        <v xml:space="preserve"> mm</v>
      </c>
      <c r="J260" t="str">
        <f t="shared" ca="1" si="712"/>
        <v xml:space="preserve"> mm²</v>
      </c>
      <c r="K260" t="str">
        <f t="shared" ca="1" si="616"/>
        <v xml:space="preserve"> mm³</v>
      </c>
      <c r="L260" t="str">
        <f t="shared" ref="L260" ca="1" si="720">CONCATENATE(CHOOSE(RANDBETWEEN(1,9),$S$1,$S$2,$S$3,$S$4,$S$5,$S$6,$S$7,$S$8,$S$9),"hat einen Durchmesser von ")</f>
        <v xml:space="preserve">Eine Plastikkugel hat einen Durchmesser von </v>
      </c>
      <c r="M260" t="str">
        <f t="shared" ca="1" si="717"/>
        <v xml:space="preserve"> mm. Wie gross ist die Oberfläche?</v>
      </c>
      <c r="O260" s="1" t="str">
        <f t="shared" ref="O260" ca="1" si="721">CONCATENATE(L260,F260,M260)</f>
        <v>Eine Plastikkugel hat einen Durchmesser von 74.2 mm. Wie gross ist die Oberfläche?</v>
      </c>
      <c r="P260" t="str">
        <f t="shared" ca="1" si="719"/>
        <v>17296.47 mm²</v>
      </c>
      <c r="Q260">
        <f t="shared" ca="1" si="715"/>
        <v>11694</v>
      </c>
    </row>
    <row r="261" spans="2:17" x14ac:dyDescent="0.25">
      <c r="B261" t="str">
        <f t="shared" ca="1" si="707"/>
        <v>Eine Stahlkugel hat einen Durchmesser von 32.2 m. Wie gross ist die Oberfläche?</v>
      </c>
      <c r="C261" t="str">
        <f t="shared" ca="1" si="708"/>
        <v>3257.32 m²</v>
      </c>
      <c r="E261">
        <f t="shared" ca="1" si="709"/>
        <v>3.2</v>
      </c>
      <c r="F261">
        <f t="shared" ca="1" si="710"/>
        <v>6.4</v>
      </c>
      <c r="G261">
        <f t="shared" ca="1" si="668"/>
        <v>137.25827743044047</v>
      </c>
      <c r="H261">
        <f t="shared" ca="1" si="669"/>
        <v>128.67963509103794</v>
      </c>
      <c r="I261" t="str">
        <f t="shared" ca="1" si="711"/>
        <v xml:space="preserve"> mm</v>
      </c>
      <c r="J261" t="str">
        <f t="shared" ca="1" si="712"/>
        <v xml:space="preserve"> mm²</v>
      </c>
      <c r="K261" t="str">
        <f t="shared" ca="1" si="616"/>
        <v xml:space="preserve"> mm³</v>
      </c>
      <c r="L261" t="str">
        <f t="shared" ref="L261" ca="1" si="722">CONCATENATE(CHOOSE(RANDBETWEEN(1,9),$S$1,$S$2,$S$3,$S$4,$S$5,$S$6,$S$7,$S$8,$S$9),"hat ein Volumen von ")</f>
        <v xml:space="preserve">Eine kugelförmige Figur hat ein Volumen von </v>
      </c>
      <c r="M261" t="s">
        <v>22</v>
      </c>
      <c r="O261" s="1" t="str">
        <f t="shared" ref="O261" ca="1" si="723">CONCATENATE(L261,TRUNC(G261,3),K261,M261)</f>
        <v>Eine kugelförmige Figur hat ein Volumen von 137.258 mm³. Wie gross ist der Radius?</v>
      </c>
      <c r="P261" t="str">
        <f t="shared" ref="P261:P262" ca="1" si="724">CONCATENATE(E261,I261)</f>
        <v>3.2 mm</v>
      </c>
      <c r="Q261">
        <f t="shared" ca="1" si="715"/>
        <v>13646</v>
      </c>
    </row>
    <row r="262" spans="2:17" x14ac:dyDescent="0.25">
      <c r="B262" t="str">
        <f t="shared" ca="1" si="707"/>
        <v>Eine Holzkugel hat eine Oberfläche von 18723.38 m². Wie gross ist der Radius?</v>
      </c>
      <c r="C262" t="str">
        <f t="shared" ca="1" si="708"/>
        <v>38.6 m</v>
      </c>
      <c r="E262">
        <f t="shared" ca="1" si="709"/>
        <v>57.1</v>
      </c>
      <c r="F262">
        <f t="shared" ca="1" si="710"/>
        <v>114.2</v>
      </c>
      <c r="G262">
        <f t="shared" ca="1" si="668"/>
        <v>779824.60522765189</v>
      </c>
      <c r="H262">
        <f t="shared" ca="1" si="669"/>
        <v>40971.520414762796</v>
      </c>
      <c r="I262" t="str">
        <f t="shared" ca="1" si="711"/>
        <v xml:space="preserve"> m</v>
      </c>
      <c r="J262" t="str">
        <f t="shared" ca="1" si="712"/>
        <v xml:space="preserve"> m²</v>
      </c>
      <c r="K262" t="str">
        <f t="shared" ca="1" si="616"/>
        <v xml:space="preserve"> m³</v>
      </c>
      <c r="L262" t="str">
        <f t="shared" ref="L262" ca="1" si="725">CONCATENATE(CHOOSE(RANDBETWEEN(1,9),$S$1,$S$2,$S$3,$S$4,$S$5,$S$6,$S$7,$S$8,$S$9),"hat eine Oberfläche von ")</f>
        <v xml:space="preserve">Eine Glaskugel hat eine Oberfläche von </v>
      </c>
      <c r="M262" t="s">
        <v>22</v>
      </c>
      <c r="O262" s="1" t="str">
        <f t="shared" ref="O262" ca="1" si="726">CONCATENATE(L262,TRUNC(H262,2),J262,M262)</f>
        <v>Eine Glaskugel hat eine Oberfläche von 40971.52 m². Wie gross ist der Radius?</v>
      </c>
      <c r="P262" t="str">
        <f t="shared" ca="1" si="724"/>
        <v>57.1 m</v>
      </c>
      <c r="Q262">
        <f t="shared" ca="1" si="715"/>
        <v>13158</v>
      </c>
    </row>
    <row r="263" spans="2:17" x14ac:dyDescent="0.25">
      <c r="B263" t="str">
        <f t="shared" ca="1" si="707"/>
        <v>Eine Stahlkugel hat eine Oberfläche von 483.05 mm². Wie gross ist der Radius?</v>
      </c>
      <c r="C263" t="str">
        <f t="shared" ca="1" si="708"/>
        <v>6.2 mm</v>
      </c>
      <c r="E263">
        <f t="shared" ca="1" si="709"/>
        <v>43.6</v>
      </c>
      <c r="F263">
        <f t="shared" ca="1" si="710"/>
        <v>87.2</v>
      </c>
      <c r="G263">
        <f t="shared" ca="1" si="668"/>
        <v>347174.70656731614</v>
      </c>
      <c r="H263">
        <f t="shared" ca="1" si="669"/>
        <v>23888.167883072212</v>
      </c>
      <c r="I263" t="str">
        <f t="shared" ca="1" si="711"/>
        <v xml:space="preserve"> m</v>
      </c>
      <c r="J263" t="str">
        <f t="shared" ca="1" si="712"/>
        <v xml:space="preserve"> m²</v>
      </c>
      <c r="K263" t="str">
        <f t="shared" ca="1" si="616"/>
        <v xml:space="preserve"> m³</v>
      </c>
      <c r="L263" t="str">
        <f t="shared" ref="L263" ca="1" si="727">CONCATENATE(CHOOSE(RANDBETWEEN(1,7),$S$1,$S$2,$S$3,$S$4,$S$5,$S$6,$S$7),"hat ein Volumen von ")</f>
        <v xml:space="preserve">Eine Glasmurmel hat ein Volumen von </v>
      </c>
      <c r="M263" t="s">
        <v>23</v>
      </c>
      <c r="O263" s="1" t="str">
        <f t="shared" ref="O263" ca="1" si="728">CONCATENATE(L263,TRUNC(G263,3),K263,M263)</f>
        <v>Eine Glasmurmel hat ein Volumen von 347174.706 m³. Wie gross ist der Durchmesser?</v>
      </c>
      <c r="P263" t="str">
        <f t="shared" ref="P263:P264" ca="1" si="729">CONCATENATE(F263,I263)</f>
        <v>87.2 m</v>
      </c>
      <c r="Q263">
        <f t="shared" ca="1" si="715"/>
        <v>9815</v>
      </c>
    </row>
    <row r="264" spans="2:17" x14ac:dyDescent="0.25">
      <c r="B264" t="str">
        <f t="shared" ca="1" si="707"/>
        <v>Eine Steinkugel hat einen Radius von 50.5 dm. Wie gross ist das Volumen?</v>
      </c>
      <c r="C264" t="str">
        <f t="shared" ca="1" si="708"/>
        <v>539464.342 dm³</v>
      </c>
      <c r="E264">
        <f t="shared" ca="1" si="709"/>
        <v>21.4</v>
      </c>
      <c r="F264">
        <f t="shared" ca="1" si="710"/>
        <v>42.8</v>
      </c>
      <c r="G264">
        <f t="shared" ca="1" si="668"/>
        <v>41051.584950737066</v>
      </c>
      <c r="H264">
        <f t="shared" ca="1" si="669"/>
        <v>5754.8950865519255</v>
      </c>
      <c r="I264" t="str">
        <f t="shared" ca="1" si="711"/>
        <v xml:space="preserve"> m</v>
      </c>
      <c r="J264" t="str">
        <f t="shared" ca="1" si="712"/>
        <v xml:space="preserve"> m²</v>
      </c>
      <c r="K264" t="str">
        <f t="shared" ca="1" si="616"/>
        <v xml:space="preserve"> m³</v>
      </c>
      <c r="L264" t="str">
        <f t="shared" ref="L264" ca="1" si="730">CONCATENATE(CHOOSE(RANDBETWEEN(1,9),$S$1,$S$2,$S$3,$S$4,$S$5,$S$6,$S$7,$S$8,$S$9),"hat eine Oberfläche von ")</f>
        <v xml:space="preserve">Ein Ball hat eine Oberfläche von </v>
      </c>
      <c r="M264" t="s">
        <v>23</v>
      </c>
      <c r="O264" s="1" t="str">
        <f t="shared" ref="O264" ca="1" si="731">CONCATENATE(L264,TRUNC(H264,2),J264,M264)</f>
        <v>Ein Ball hat eine Oberfläche von 5754.89 m². Wie gross ist der Durchmesser?</v>
      </c>
      <c r="P264" t="str">
        <f t="shared" ca="1" si="729"/>
        <v>42.8 m</v>
      </c>
      <c r="Q264">
        <f t="shared" ca="1" si="715"/>
        <v>15416</v>
      </c>
    </row>
    <row r="265" spans="2:17" x14ac:dyDescent="0.25">
      <c r="B265" t="str">
        <f t="shared" ca="1" si="707"/>
        <v>Eine Kugel hat einen Durchmesser von 60 m. Wie gross ist das Volumen?</v>
      </c>
      <c r="C265" t="str">
        <f t="shared" ca="1" si="708"/>
        <v>113097.335 m³</v>
      </c>
      <c r="E265">
        <f t="shared" ca="1" si="709"/>
        <v>69.7</v>
      </c>
      <c r="F265">
        <f t="shared" ca="1" si="710"/>
        <v>139.4</v>
      </c>
      <c r="G265">
        <f t="shared" ca="1" si="668"/>
        <v>1418361.5304761592</v>
      </c>
      <c r="H265">
        <f t="shared" ca="1" si="669"/>
        <v>61048.559417912154</v>
      </c>
      <c r="I265" t="str">
        <f t="shared" ca="1" si="711"/>
        <v xml:space="preserve"> mm</v>
      </c>
      <c r="J265" t="str">
        <f t="shared" ca="1" si="712"/>
        <v xml:space="preserve"> mm²</v>
      </c>
      <c r="K265" t="str">
        <f t="shared" ca="1" si="616"/>
        <v xml:space="preserve"> mm³</v>
      </c>
      <c r="L265" t="str">
        <f t="shared" ref="L265" ca="1" si="732">CONCATENATE(CHOOSE(RANDBETWEEN(1,9),$S$1,$S$2,$S$3,$S$4,$S$5,$S$6,$S$7,$S$8,$S$9),"hat einen Radius von ")</f>
        <v xml:space="preserve">Ein Ball hat einen Radius von </v>
      </c>
      <c r="M265" t="str">
        <f t="shared" ref="M265:M266" ca="1" si="733">CONCATENATE(I265,". Wie gross ist das Volumen?")</f>
        <v xml:space="preserve"> mm. Wie gross ist das Volumen?</v>
      </c>
      <c r="O265" s="1" t="str">
        <f t="shared" ref="O265" ca="1" si="734">CONCATENATE(L265,E265,M265)</f>
        <v>Ein Ball hat einen Radius von 69.7 mm. Wie gross ist das Volumen?</v>
      </c>
      <c r="P265" t="str">
        <f t="shared" ref="P265:P266" ca="1" si="735">CONCATENATE(TRUNC(G265,3),K265)</f>
        <v>1418361.53 mm³</v>
      </c>
      <c r="Q265">
        <f t="shared" ca="1" si="715"/>
        <v>131</v>
      </c>
    </row>
    <row r="266" spans="2:17" x14ac:dyDescent="0.25">
      <c r="B266" t="str">
        <f t="shared" ca="1" si="707"/>
        <v>Eine kugelförmige Figur hat einen Durchmesser von 49.4 dm. Wie gross ist die Oberfläche?</v>
      </c>
      <c r="C266" t="str">
        <f t="shared" ca="1" si="708"/>
        <v>7666.61 dm²</v>
      </c>
      <c r="E266">
        <f t="shared" ca="1" si="709"/>
        <v>86.5</v>
      </c>
      <c r="F266">
        <f t="shared" ca="1" si="710"/>
        <v>173</v>
      </c>
      <c r="G266">
        <f t="shared" ca="1" si="668"/>
        <v>2711046.2815944972</v>
      </c>
      <c r="H266">
        <f t="shared" ca="1" si="669"/>
        <v>94024.726529288921</v>
      </c>
      <c r="I266" t="str">
        <f t="shared" ca="1" si="711"/>
        <v xml:space="preserve"> cm</v>
      </c>
      <c r="J266" t="str">
        <f t="shared" ca="1" si="712"/>
        <v xml:space="preserve"> cm²</v>
      </c>
      <c r="K266" t="str">
        <f t="shared" ca="1" si="616"/>
        <v xml:space="preserve"> cm³</v>
      </c>
      <c r="L266" t="str">
        <f t="shared" ref="L266" ca="1" si="736">CONCATENATE(CHOOSE(RANDBETWEEN(1,9),$S$1,$S$2,$S$3,$S$4,$S$5,$S$6,$S$7,$S$8,$S$9),"hat einen Durchmesser von ")</f>
        <v xml:space="preserve">Eine Glaskugel hat einen Durchmesser von </v>
      </c>
      <c r="M266" t="str">
        <f t="shared" ca="1" si="733"/>
        <v xml:space="preserve"> cm. Wie gross ist das Volumen?</v>
      </c>
      <c r="O266" s="1" t="str">
        <f t="shared" ref="O266" ca="1" si="737">CONCATENATE(L266,F266,M266)</f>
        <v>Eine Glaskugel hat einen Durchmesser von 173 cm. Wie gross ist das Volumen?</v>
      </c>
      <c r="P266" t="str">
        <f t="shared" ca="1" si="735"/>
        <v>2711046.281 cm³</v>
      </c>
      <c r="Q266">
        <f t="shared" ca="1" si="715"/>
        <v>12298</v>
      </c>
    </row>
    <row r="267" spans="2:17" x14ac:dyDescent="0.25">
      <c r="B267" t="str">
        <f t="shared" ca="1" si="707"/>
        <v>Eine kugelförmige Figur hat ein Volumen von 2482712.709 m³. Wie gross ist der Durchmesser?</v>
      </c>
      <c r="C267" t="str">
        <f t="shared" ca="1" si="708"/>
        <v>168 m</v>
      </c>
      <c r="E267">
        <f t="shared" ca="1" si="709"/>
        <v>50.1</v>
      </c>
      <c r="F267">
        <f t="shared" ca="1" si="710"/>
        <v>100.2</v>
      </c>
      <c r="G267">
        <f t="shared" ca="1" si="668"/>
        <v>526746.65562598605</v>
      </c>
      <c r="H267">
        <f t="shared" ca="1" si="669"/>
        <v>31541.715905747667</v>
      </c>
      <c r="I267" t="str">
        <f t="shared" ca="1" si="711"/>
        <v xml:space="preserve"> m</v>
      </c>
      <c r="J267" t="str">
        <f t="shared" ca="1" si="712"/>
        <v xml:space="preserve"> m²</v>
      </c>
      <c r="K267" t="str">
        <f t="shared" ca="1" si="616"/>
        <v xml:space="preserve"> m³</v>
      </c>
      <c r="L267" t="str">
        <f t="shared" ref="L267" ca="1" si="738">CONCATENATE(CHOOSE(RANDBETWEEN(1,9),$S$1,$S$2,$S$3,$S$4,$S$5,$S$6,$S$7,$S$8,$S$9),"hat einen Radius von ")</f>
        <v xml:space="preserve">Eine Kugel hat einen Radius von </v>
      </c>
      <c r="M267" t="str">
        <f t="shared" ref="M267:M268" ca="1" si="739">CONCATENATE(I267,". Wie gross ist die Oberfläche?")</f>
        <v xml:space="preserve"> m. Wie gross ist die Oberfläche?</v>
      </c>
      <c r="O267" s="1" t="str">
        <f t="shared" ca="1" si="718"/>
        <v>Eine Kugel hat einen Radius von 50.1 m. Wie gross ist die Oberfläche?</v>
      </c>
      <c r="P267" t="str">
        <f t="shared" ref="P267:P268" ca="1" si="740">CONCATENATE(TRUNC(H267,2),J267)</f>
        <v>31541.71 m²</v>
      </c>
      <c r="Q267">
        <f t="shared" ca="1" si="715"/>
        <v>13345</v>
      </c>
    </row>
    <row r="268" spans="2:17" x14ac:dyDescent="0.25">
      <c r="B268" t="str">
        <f t="shared" ca="1" si="707"/>
        <v>Eine Plastikkugel hat einen Durchmesser von 146 cm. Wie gross ist die Oberfläche?</v>
      </c>
      <c r="C268" t="str">
        <f t="shared" ca="1" si="708"/>
        <v>66966.18 cm²</v>
      </c>
      <c r="E268">
        <f t="shared" ca="1" si="709"/>
        <v>67.5</v>
      </c>
      <c r="F268">
        <f t="shared" ca="1" si="710"/>
        <v>135</v>
      </c>
      <c r="G268">
        <f t="shared" ca="1" si="668"/>
        <v>1288249.3375126645</v>
      </c>
      <c r="H268">
        <f t="shared" ca="1" si="669"/>
        <v>57255.526111673978</v>
      </c>
      <c r="I268" t="str">
        <f t="shared" ca="1" si="711"/>
        <v xml:space="preserve"> mm</v>
      </c>
      <c r="J268" t="str">
        <f t="shared" ca="1" si="712"/>
        <v xml:space="preserve"> mm²</v>
      </c>
      <c r="K268" t="str">
        <f t="shared" ca="1" si="616"/>
        <v xml:space="preserve"> mm³</v>
      </c>
      <c r="L268" t="str">
        <f t="shared" ref="L268" ca="1" si="741">CONCATENATE(CHOOSE(RANDBETWEEN(1,9),$S$1,$S$2,$S$3,$S$4,$S$5,$S$6,$S$7,$S$8,$S$9),"hat einen Durchmesser von ")</f>
        <v xml:space="preserve">Ein Ball hat einen Durchmesser von </v>
      </c>
      <c r="M268" t="str">
        <f t="shared" ca="1" si="739"/>
        <v xml:space="preserve"> mm. Wie gross ist die Oberfläche?</v>
      </c>
      <c r="O268" s="1" t="str">
        <f t="shared" ref="O268" ca="1" si="742">CONCATENATE(L268,F268,M268)</f>
        <v>Ein Ball hat einen Durchmesser von 135 mm. Wie gross ist die Oberfläche?</v>
      </c>
      <c r="P268" t="str">
        <f t="shared" ca="1" si="740"/>
        <v>57255.52 mm²</v>
      </c>
      <c r="Q268">
        <f t="shared" ca="1" si="715"/>
        <v>12205</v>
      </c>
    </row>
    <row r="269" spans="2:17" x14ac:dyDescent="0.25">
      <c r="B269" t="str">
        <f t="shared" ca="1" si="707"/>
        <v>Eine Steinkugel hat ein Volumen von 5575.279 cm³. Wie gross ist der Radius?</v>
      </c>
      <c r="C269" t="str">
        <f t="shared" ca="1" si="708"/>
        <v>11 cm</v>
      </c>
      <c r="E269">
        <f t="shared" ca="1" si="709"/>
        <v>7.9</v>
      </c>
      <c r="F269">
        <f t="shared" ca="1" si="710"/>
        <v>15.8</v>
      </c>
      <c r="G269">
        <f t="shared" ca="1" si="668"/>
        <v>2065.2369337776777</v>
      </c>
      <c r="H269">
        <f t="shared" ca="1" si="669"/>
        <v>784.26719004215602</v>
      </c>
      <c r="I269" t="str">
        <f t="shared" ca="1" si="711"/>
        <v xml:space="preserve"> cm</v>
      </c>
      <c r="J269" t="str">
        <f t="shared" ca="1" si="712"/>
        <v xml:space="preserve"> cm²</v>
      </c>
      <c r="K269" t="str">
        <f t="shared" ca="1" si="616"/>
        <v xml:space="preserve"> cm³</v>
      </c>
      <c r="L269" t="str">
        <f t="shared" ref="L269" ca="1" si="743">CONCATENATE(CHOOSE(RANDBETWEEN(1,9),$S$1,$S$2,$S$3,$S$4,$S$5,$S$6,$S$7,$S$8,$S$9),"hat ein Volumen von ")</f>
        <v xml:space="preserve">Eine Glasmurmel hat ein Volumen von </v>
      </c>
      <c r="M269" t="s">
        <v>22</v>
      </c>
      <c r="O269" s="1" t="str">
        <f t="shared" ref="O269" ca="1" si="744">CONCATENATE(L269,TRUNC(G269,3),K269,M269)</f>
        <v>Eine Glasmurmel hat ein Volumen von 2065.236 cm³. Wie gross ist der Radius?</v>
      </c>
      <c r="P269" t="str">
        <f t="shared" ref="P269:P270" ca="1" si="745">CONCATENATE(E269,I269)</f>
        <v>7.9 cm</v>
      </c>
      <c r="Q269">
        <f t="shared" ca="1" si="715"/>
        <v>13334</v>
      </c>
    </row>
    <row r="270" spans="2:17" x14ac:dyDescent="0.25">
      <c r="B270" t="str">
        <f t="shared" ca="1" si="707"/>
        <v>Eine Steinkugel hat einen Radius von 47.1 cm. Wie gross ist die Oberfläche?</v>
      </c>
      <c r="C270" t="str">
        <f t="shared" ca="1" si="708"/>
        <v>27877.36 cm²</v>
      </c>
      <c r="E270">
        <f t="shared" ca="1" si="709"/>
        <v>77.2</v>
      </c>
      <c r="F270">
        <f t="shared" ca="1" si="710"/>
        <v>154.4</v>
      </c>
      <c r="G270">
        <f t="shared" ca="1" si="668"/>
        <v>1927260.8987680664</v>
      </c>
      <c r="H270">
        <f t="shared" ca="1" si="669"/>
        <v>74893.558242282379</v>
      </c>
      <c r="I270" t="str">
        <f t="shared" ca="1" si="711"/>
        <v xml:space="preserve"> cm</v>
      </c>
      <c r="J270" t="str">
        <f t="shared" ca="1" si="712"/>
        <v xml:space="preserve"> cm²</v>
      </c>
      <c r="K270" t="str">
        <f t="shared" ca="1" si="616"/>
        <v xml:space="preserve"> cm³</v>
      </c>
      <c r="L270" t="str">
        <f t="shared" ref="L270" ca="1" si="746">CONCATENATE(CHOOSE(RANDBETWEEN(1,9),$S$1,$S$2,$S$3,$S$4,$S$5,$S$6,$S$7,$S$8,$S$9),"hat eine Oberfläche von ")</f>
        <v xml:space="preserve">Eine Kugel hat eine Oberfläche von </v>
      </c>
      <c r="M270" t="s">
        <v>22</v>
      </c>
      <c r="O270" s="1" t="str">
        <f t="shared" ref="O270" ca="1" si="747">CONCATENATE(L270,TRUNC(H270,2),J270,M270)</f>
        <v>Eine Kugel hat eine Oberfläche von 74893.55 cm². Wie gross ist der Radius?</v>
      </c>
      <c r="P270" t="str">
        <f t="shared" ca="1" si="745"/>
        <v>77.2 cm</v>
      </c>
      <c r="Q270">
        <f t="shared" ca="1" si="715"/>
        <v>17328</v>
      </c>
    </row>
    <row r="271" spans="2:17" x14ac:dyDescent="0.25">
      <c r="B271" t="str">
        <f t="shared" ca="1" si="707"/>
        <v>Eine Stahlkugel hat eine Oberfläche von 34636.05 cm². Wie gross ist der Durchmesser?</v>
      </c>
      <c r="C271" t="str">
        <f t="shared" ca="1" si="708"/>
        <v>105 cm</v>
      </c>
      <c r="E271">
        <f t="shared" ca="1" si="709"/>
        <v>75</v>
      </c>
      <c r="F271">
        <f t="shared" ca="1" si="710"/>
        <v>150</v>
      </c>
      <c r="G271">
        <f t="shared" ca="1" si="668"/>
        <v>1767145.8676442588</v>
      </c>
      <c r="H271">
        <f t="shared" ca="1" si="669"/>
        <v>70685.83470577035</v>
      </c>
      <c r="I271" t="str">
        <f t="shared" ca="1" si="711"/>
        <v xml:space="preserve"> cm</v>
      </c>
      <c r="J271" t="str">
        <f t="shared" ca="1" si="712"/>
        <v xml:space="preserve"> cm²</v>
      </c>
      <c r="K271" t="str">
        <f t="shared" ca="1" si="616"/>
        <v xml:space="preserve"> cm³</v>
      </c>
      <c r="L271" t="str">
        <f t="shared" ref="L271" ca="1" si="748">CONCATENATE(CHOOSE(RANDBETWEEN(1,7),$S$1,$S$2,$S$3,$S$4,$S$5,$S$6,$S$7),"hat ein Volumen von ")</f>
        <v xml:space="preserve">Eine Steinkugel hat ein Volumen von </v>
      </c>
      <c r="M271" t="s">
        <v>23</v>
      </c>
      <c r="O271" s="1" t="str">
        <f t="shared" ref="O271" ca="1" si="749">CONCATENATE(L271,TRUNC(G271,3),K271,M271)</f>
        <v>Eine Steinkugel hat ein Volumen von 1767145.867 cm³. Wie gross ist der Durchmesser?</v>
      </c>
      <c r="P271" t="str">
        <f t="shared" ref="P271:P272" ca="1" si="750">CONCATENATE(F271,I271)</f>
        <v>150 cm</v>
      </c>
      <c r="Q271">
        <f t="shared" ca="1" si="715"/>
        <v>18762</v>
      </c>
    </row>
    <row r="272" spans="2:17" x14ac:dyDescent="0.25">
      <c r="B272" t="str">
        <f t="shared" ca="1" si="707"/>
        <v>Ein Ball hat eine Oberfläche von 60.82 mm². Wie gross ist der Radius?</v>
      </c>
      <c r="C272" t="str">
        <f t="shared" ca="1" si="708"/>
        <v>2.2 mm</v>
      </c>
      <c r="E272">
        <f t="shared" ca="1" si="709"/>
        <v>1.8</v>
      </c>
      <c r="F272">
        <f t="shared" ca="1" si="710"/>
        <v>3.6</v>
      </c>
      <c r="G272">
        <f t="shared" ca="1" si="668"/>
        <v>24.429024474314232</v>
      </c>
      <c r="H272">
        <f t="shared" ca="1" si="669"/>
        <v>40.715040790523723</v>
      </c>
      <c r="I272" t="str">
        <f t="shared" ca="1" si="711"/>
        <v xml:space="preserve"> dm</v>
      </c>
      <c r="J272" t="str">
        <f t="shared" ca="1" si="712"/>
        <v xml:space="preserve"> dm²</v>
      </c>
      <c r="K272" t="str">
        <f t="shared" ca="1" si="616"/>
        <v xml:space="preserve"> dm³</v>
      </c>
      <c r="L272" t="str">
        <f t="shared" ref="L272" ca="1" si="751">CONCATENATE(CHOOSE(RANDBETWEEN(1,9),$S$1,$S$2,$S$3,$S$4,$S$5,$S$6,$S$7,$S$8,$S$9),"hat eine Oberfläche von ")</f>
        <v xml:space="preserve">Eine Plastikkugel hat eine Oberfläche von </v>
      </c>
      <c r="M272" t="s">
        <v>23</v>
      </c>
      <c r="O272" s="1" t="str">
        <f t="shared" ref="O272" ca="1" si="752">CONCATENATE(L272,TRUNC(H272,2),J272,M272)</f>
        <v>Eine Plastikkugel hat eine Oberfläche von 40.71 dm². Wie gross ist der Durchmesser?</v>
      </c>
      <c r="P272" t="str">
        <f t="shared" ca="1" si="750"/>
        <v>3.6 dm</v>
      </c>
      <c r="Q272">
        <f t="shared" ca="1" si="715"/>
        <v>9833</v>
      </c>
    </row>
    <row r="273" spans="2:17" x14ac:dyDescent="0.25">
      <c r="B273" t="str">
        <f t="shared" ca="1" si="707"/>
        <v>Eine Kugel hat einen Radius von 55.4 dm. Wie gross ist die Oberfläche?</v>
      </c>
      <c r="C273" t="str">
        <f t="shared" ca="1" si="708"/>
        <v>38568.2 dm²</v>
      </c>
      <c r="E273">
        <f t="shared" ca="1" si="709"/>
        <v>83.4</v>
      </c>
      <c r="F273">
        <f t="shared" ca="1" si="710"/>
        <v>166.8</v>
      </c>
      <c r="G273">
        <f t="shared" ca="1" si="668"/>
        <v>2429890.8251734567</v>
      </c>
      <c r="H273">
        <f t="shared" ca="1" si="669"/>
        <v>87406.144790412101</v>
      </c>
      <c r="I273" t="str">
        <f t="shared" ca="1" si="711"/>
        <v xml:space="preserve"> cm</v>
      </c>
      <c r="J273" t="str">
        <f t="shared" ca="1" si="712"/>
        <v xml:space="preserve"> cm²</v>
      </c>
      <c r="K273" t="str">
        <f t="shared" ca="1" si="616"/>
        <v xml:space="preserve"> cm³</v>
      </c>
      <c r="L273" t="str">
        <f t="shared" ref="L273" ca="1" si="753">CONCATENATE(CHOOSE(RANDBETWEEN(1,9),$S$1,$S$2,$S$3,$S$4,$S$5,$S$6,$S$7,$S$8,$S$9),"hat einen Radius von ")</f>
        <v xml:space="preserve">Eine Plastikkugel hat einen Radius von </v>
      </c>
      <c r="M273" t="str">
        <f t="shared" ref="M273:M274" ca="1" si="754">CONCATENATE(I273,". Wie gross ist das Volumen?")</f>
        <v xml:space="preserve"> cm. Wie gross ist das Volumen?</v>
      </c>
      <c r="O273" s="1" t="str">
        <f t="shared" ref="O273" ca="1" si="755">CONCATENATE(L273,E273,M273)</f>
        <v>Eine Plastikkugel hat einen Radius von 83.4 cm. Wie gross ist das Volumen?</v>
      </c>
      <c r="P273" t="str">
        <f t="shared" ref="P273:P274" ca="1" si="756">CONCATENATE(TRUNC(G273,3),K273)</f>
        <v>2429890.825 cm³</v>
      </c>
      <c r="Q273">
        <f t="shared" ca="1" si="715"/>
        <v>4760</v>
      </c>
    </row>
    <row r="274" spans="2:17" x14ac:dyDescent="0.25">
      <c r="B274" t="str">
        <f t="shared" ca="1" si="707"/>
        <v>Eine Glasmurmel hat ein Volumen von 2627301.436 cm³. Wie gross ist der Radius?</v>
      </c>
      <c r="C274" t="str">
        <f t="shared" ca="1" si="708"/>
        <v>85.6 cm</v>
      </c>
      <c r="E274">
        <f t="shared" ca="1" si="709"/>
        <v>73.2</v>
      </c>
      <c r="F274">
        <f t="shared" ca="1" si="710"/>
        <v>146.4</v>
      </c>
      <c r="G274">
        <f t="shared" ca="1" si="668"/>
        <v>1642940.5642086873</v>
      </c>
      <c r="H274">
        <f t="shared" ca="1" si="669"/>
        <v>67333.629680683895</v>
      </c>
      <c r="I274" t="str">
        <f t="shared" ca="1" si="711"/>
        <v xml:space="preserve"> mm</v>
      </c>
      <c r="J274" t="str">
        <f t="shared" ca="1" si="712"/>
        <v xml:space="preserve"> mm²</v>
      </c>
      <c r="K274" t="str">
        <f t="shared" ca="1" si="616"/>
        <v xml:space="preserve"> mm³</v>
      </c>
      <c r="L274" t="str">
        <f t="shared" ref="L274" ca="1" si="757">CONCATENATE(CHOOSE(RANDBETWEEN(1,9),$S$1,$S$2,$S$3,$S$4,$S$5,$S$6,$S$7,$S$8,$S$9),"hat einen Durchmesser von ")</f>
        <v xml:space="preserve">Eine Plastikkugel hat einen Durchmesser von </v>
      </c>
      <c r="M274" t="str">
        <f t="shared" ca="1" si="754"/>
        <v xml:space="preserve"> mm. Wie gross ist das Volumen?</v>
      </c>
      <c r="O274" s="1" t="str">
        <f t="shared" ref="O274" ca="1" si="758">CONCATENATE(L274,F274,M274)</f>
        <v>Eine Plastikkugel hat einen Durchmesser von 146.4 mm. Wie gross ist das Volumen?</v>
      </c>
      <c r="P274" t="str">
        <f t="shared" ca="1" si="756"/>
        <v>1642940.564 mm³</v>
      </c>
      <c r="Q274">
        <f t="shared" ca="1" si="715"/>
        <v>474</v>
      </c>
    </row>
    <row r="275" spans="2:17" x14ac:dyDescent="0.25">
      <c r="B275" t="str">
        <f t="shared" ca="1" si="707"/>
        <v>Eine Plastikkugel hat eine Oberfläche von 314.15 cm². Wie gross ist der Radius?</v>
      </c>
      <c r="C275" t="str">
        <f t="shared" ca="1" si="708"/>
        <v>5 cm</v>
      </c>
      <c r="E275">
        <f t="shared" ca="1" si="709"/>
        <v>55.4</v>
      </c>
      <c r="F275">
        <f t="shared" ca="1" si="710"/>
        <v>110.8</v>
      </c>
      <c r="G275">
        <f t="shared" ca="1" si="668"/>
        <v>712226.13090868981</v>
      </c>
      <c r="H275">
        <f t="shared" ca="1" si="669"/>
        <v>38568.202034766597</v>
      </c>
      <c r="I275" t="str">
        <f t="shared" ca="1" si="711"/>
        <v xml:space="preserve"> dm</v>
      </c>
      <c r="J275" t="str">
        <f t="shared" ca="1" si="712"/>
        <v xml:space="preserve"> dm²</v>
      </c>
      <c r="K275" t="str">
        <f t="shared" ca="1" si="616"/>
        <v xml:space="preserve"> dm³</v>
      </c>
      <c r="L275" t="str">
        <f t="shared" ref="L275" ca="1" si="759">CONCATENATE(CHOOSE(RANDBETWEEN(1,9),$S$1,$S$2,$S$3,$S$4,$S$5,$S$6,$S$7,$S$8,$S$9),"hat einen Radius von ")</f>
        <v xml:space="preserve">Eine Kugel hat einen Radius von </v>
      </c>
      <c r="M275" t="str">
        <f t="shared" ref="M275:M276" ca="1" si="760">CONCATENATE(I275,". Wie gross ist die Oberfläche?")</f>
        <v xml:space="preserve"> dm. Wie gross ist die Oberfläche?</v>
      </c>
      <c r="O275" s="1" t="str">
        <f t="shared" ca="1" si="718"/>
        <v>Eine Kugel hat einen Radius von 55.4 dm. Wie gross ist die Oberfläche?</v>
      </c>
      <c r="P275" t="str">
        <f t="shared" ref="P275:P276" ca="1" si="761">CONCATENATE(TRUNC(H275,2),J275)</f>
        <v>38568.2 dm²</v>
      </c>
      <c r="Q275">
        <f t="shared" ca="1" si="715"/>
        <v>7732</v>
      </c>
    </row>
    <row r="276" spans="2:17" x14ac:dyDescent="0.25">
      <c r="B276" t="str">
        <f t="shared" ca="1" si="707"/>
        <v>Eine Steinkugel hat einen Radius von 70.2 mm. Wie gross ist die Oberfläche?</v>
      </c>
      <c r="C276" t="str">
        <f t="shared" ca="1" si="708"/>
        <v>61927.57 mm²</v>
      </c>
      <c r="E276">
        <f t="shared" ca="1" si="709"/>
        <v>15.5</v>
      </c>
      <c r="F276">
        <f t="shared" ca="1" si="710"/>
        <v>31</v>
      </c>
      <c r="G276">
        <f t="shared" ca="1" si="668"/>
        <v>15598.531123848921</v>
      </c>
      <c r="H276">
        <f t="shared" ca="1" si="669"/>
        <v>3019.0705400997913</v>
      </c>
      <c r="I276" t="str">
        <f t="shared" ca="1" si="711"/>
        <v xml:space="preserve"> m</v>
      </c>
      <c r="J276" t="str">
        <f t="shared" ca="1" si="712"/>
        <v xml:space="preserve"> m²</v>
      </c>
      <c r="K276" t="str">
        <f t="shared" ca="1" si="616"/>
        <v xml:space="preserve"> m³</v>
      </c>
      <c r="L276" t="str">
        <f t="shared" ref="L276" ca="1" si="762">CONCATENATE(CHOOSE(RANDBETWEEN(1,9),$S$1,$S$2,$S$3,$S$4,$S$5,$S$6,$S$7,$S$8,$S$9),"hat einen Durchmesser von ")</f>
        <v xml:space="preserve">Ein Ball hat einen Durchmesser von </v>
      </c>
      <c r="M276" t="str">
        <f t="shared" ca="1" si="760"/>
        <v xml:space="preserve"> m. Wie gross ist die Oberfläche?</v>
      </c>
      <c r="O276" s="1" t="str">
        <f t="shared" ref="O276" ca="1" si="763">CONCATENATE(L276,F276,M276)</f>
        <v>Ein Ball hat einen Durchmesser von 31 m. Wie gross ist die Oberfläche?</v>
      </c>
      <c r="P276" t="str">
        <f t="shared" ca="1" si="761"/>
        <v>3019.07 m²</v>
      </c>
      <c r="Q276">
        <f t="shared" ca="1" si="715"/>
        <v>18764</v>
      </c>
    </row>
    <row r="277" spans="2:17" x14ac:dyDescent="0.25">
      <c r="B277" t="str">
        <f t="shared" ca="1" si="707"/>
        <v>Ein Ball hat einen Durchmesser von 147.2 dm. Wie gross ist die Oberfläche?</v>
      </c>
      <c r="C277" t="str">
        <f t="shared" ca="1" si="708"/>
        <v>68071.52 dm²</v>
      </c>
      <c r="E277">
        <f t="shared" ca="1" si="709"/>
        <v>85.7</v>
      </c>
      <c r="F277">
        <f t="shared" ca="1" si="710"/>
        <v>171.4</v>
      </c>
      <c r="G277">
        <f t="shared" ca="1" si="668"/>
        <v>2636520.0299876924</v>
      </c>
      <c r="H277">
        <f t="shared" ca="1" si="669"/>
        <v>92293.583313454801</v>
      </c>
      <c r="I277" t="str">
        <f t="shared" ca="1" si="711"/>
        <v xml:space="preserve"> dm</v>
      </c>
      <c r="J277" t="str">
        <f t="shared" ca="1" si="712"/>
        <v xml:space="preserve"> dm²</v>
      </c>
      <c r="K277" t="str">
        <f t="shared" ca="1" si="616"/>
        <v xml:space="preserve"> dm³</v>
      </c>
      <c r="L277" t="str">
        <f t="shared" ref="L277" ca="1" si="764">CONCATENATE(CHOOSE(RANDBETWEEN(1,9),$S$1,$S$2,$S$3,$S$4,$S$5,$S$6,$S$7,$S$8,$S$9),"hat ein Volumen von ")</f>
        <v xml:space="preserve">Eine Glaskugel hat ein Volumen von </v>
      </c>
      <c r="M277" t="s">
        <v>22</v>
      </c>
      <c r="O277" s="1" t="str">
        <f t="shared" ref="O277" ca="1" si="765">CONCATENATE(L277,TRUNC(G277,3),K277,M277)</f>
        <v>Eine Glaskugel hat ein Volumen von 2636520.029 dm³. Wie gross ist der Radius?</v>
      </c>
      <c r="P277" t="str">
        <f t="shared" ref="P277:P278" ca="1" si="766">CONCATENATE(E277,I277)</f>
        <v>85.7 dm</v>
      </c>
      <c r="Q277">
        <f t="shared" ca="1" si="715"/>
        <v>13182</v>
      </c>
    </row>
    <row r="278" spans="2:17" x14ac:dyDescent="0.25">
      <c r="B278" t="str">
        <f t="shared" ca="1" si="707"/>
        <v>Eine Glaskugel hat eine Oberfläche von 57765.59 dm². Wie gross ist der Radius?</v>
      </c>
      <c r="C278" t="str">
        <f t="shared" ca="1" si="708"/>
        <v>67.8 dm</v>
      </c>
      <c r="E278">
        <f t="shared" ca="1" si="709"/>
        <v>16</v>
      </c>
      <c r="F278">
        <f t="shared" ca="1" si="710"/>
        <v>32</v>
      </c>
      <c r="G278">
        <f t="shared" ca="1" si="668"/>
        <v>17157.284678805056</v>
      </c>
      <c r="H278">
        <f t="shared" ca="1" si="669"/>
        <v>3216.9908772759482</v>
      </c>
      <c r="I278" t="str">
        <f t="shared" ca="1" si="711"/>
        <v xml:space="preserve"> mm</v>
      </c>
      <c r="J278" t="str">
        <f t="shared" ca="1" si="712"/>
        <v xml:space="preserve"> mm²</v>
      </c>
      <c r="K278" t="str">
        <f t="shared" ca="1" si="616"/>
        <v xml:space="preserve"> mm³</v>
      </c>
      <c r="L278" t="str">
        <f t="shared" ref="L278" ca="1" si="767">CONCATENATE(CHOOSE(RANDBETWEEN(1,9),$S$1,$S$2,$S$3,$S$4,$S$5,$S$6,$S$7,$S$8,$S$9),"hat eine Oberfläche von ")</f>
        <v xml:space="preserve">Eine Glasmurmel hat eine Oberfläche von </v>
      </c>
      <c r="M278" t="s">
        <v>22</v>
      </c>
      <c r="O278" s="1" t="str">
        <f t="shared" ref="O278" ca="1" si="768">CONCATENATE(L278,TRUNC(H278,2),J278,M278)</f>
        <v>Eine Glasmurmel hat eine Oberfläche von 3216.99 mm². Wie gross ist der Radius?</v>
      </c>
      <c r="P278" t="str">
        <f t="shared" ca="1" si="766"/>
        <v>16 mm</v>
      </c>
      <c r="Q278">
        <f t="shared" ca="1" si="715"/>
        <v>9555</v>
      </c>
    </row>
    <row r="279" spans="2:17" x14ac:dyDescent="0.25">
      <c r="B279" t="str">
        <f t="shared" ca="1" si="707"/>
        <v>Ein Ball hat einen Radius von 41.1 cm. Wie gross ist das Volumen?</v>
      </c>
      <c r="C279" t="str">
        <f t="shared" ca="1" si="708"/>
        <v>290813.173 cm³</v>
      </c>
      <c r="E279">
        <f t="shared" ca="1" si="709"/>
        <v>35.799999999999997</v>
      </c>
      <c r="F279">
        <f t="shared" ca="1" si="710"/>
        <v>71.599999999999994</v>
      </c>
      <c r="G279">
        <f t="shared" ca="1" si="668"/>
        <v>192193.05459463494</v>
      </c>
      <c r="H279">
        <f t="shared" ca="1" si="669"/>
        <v>16105.563234187288</v>
      </c>
      <c r="I279" t="str">
        <f t="shared" ca="1" si="711"/>
        <v xml:space="preserve"> cm</v>
      </c>
      <c r="J279" t="str">
        <f t="shared" ca="1" si="712"/>
        <v xml:space="preserve"> cm²</v>
      </c>
      <c r="K279" t="str">
        <f t="shared" ca="1" si="616"/>
        <v xml:space="preserve"> cm³</v>
      </c>
      <c r="L279" t="str">
        <f t="shared" ref="L279" ca="1" si="769">CONCATENATE(CHOOSE(RANDBETWEEN(1,7),$S$1,$S$2,$S$3,$S$4,$S$5,$S$6,$S$7),"hat ein Volumen von ")</f>
        <v xml:space="preserve">Eine kugelförmige Figur hat ein Volumen von </v>
      </c>
      <c r="M279" t="s">
        <v>23</v>
      </c>
      <c r="O279" s="1" t="str">
        <f t="shared" ref="O279" ca="1" si="770">CONCATENATE(L279,TRUNC(G279,3),K279,M279)</f>
        <v>Eine kugelförmige Figur hat ein Volumen von 192193.054 cm³. Wie gross ist der Durchmesser?</v>
      </c>
      <c r="P279" t="str">
        <f t="shared" ref="P279:P280" ca="1" si="771">CONCATENATE(F279,I279)</f>
        <v>71.6 cm</v>
      </c>
      <c r="Q279">
        <f t="shared" ca="1" si="715"/>
        <v>3929</v>
      </c>
    </row>
    <row r="280" spans="2:17" x14ac:dyDescent="0.25">
      <c r="B280" t="str">
        <f t="shared" ca="1" si="707"/>
        <v>Ein Ball hat einen Durchmesser von 80.8 dm. Wie gross ist das Volumen?</v>
      </c>
      <c r="C280" t="str">
        <f t="shared" ca="1" si="708"/>
        <v>276205.743 dm³</v>
      </c>
      <c r="E280">
        <f t="shared" ca="1" si="709"/>
        <v>12</v>
      </c>
      <c r="F280">
        <f t="shared" ca="1" si="710"/>
        <v>24</v>
      </c>
      <c r="G280">
        <f t="shared" ca="1" si="668"/>
        <v>7238.2294738708833</v>
      </c>
      <c r="H280">
        <f t="shared" ca="1" si="669"/>
        <v>1809.5573684677208</v>
      </c>
      <c r="I280" t="str">
        <f t="shared" ca="1" si="711"/>
        <v xml:space="preserve"> mm</v>
      </c>
      <c r="J280" t="str">
        <f t="shared" ca="1" si="712"/>
        <v xml:space="preserve"> mm²</v>
      </c>
      <c r="K280" t="str">
        <f t="shared" ca="1" si="616"/>
        <v xml:space="preserve"> mm³</v>
      </c>
      <c r="L280" t="str">
        <f t="shared" ref="L280" ca="1" si="772">CONCATENATE(CHOOSE(RANDBETWEEN(1,9),$S$1,$S$2,$S$3,$S$4,$S$5,$S$6,$S$7,$S$8,$S$9),"hat eine Oberfläche von ")</f>
        <v xml:space="preserve">Eine Kugel hat eine Oberfläche von </v>
      </c>
      <c r="M280" t="s">
        <v>23</v>
      </c>
      <c r="O280" s="1" t="str">
        <f t="shared" ref="O280" ca="1" si="773">CONCATENATE(L280,TRUNC(H280,2),J280,M280)</f>
        <v>Eine Kugel hat eine Oberfläche von 1809.55 mm². Wie gross ist der Durchmesser?</v>
      </c>
      <c r="P280" t="str">
        <f t="shared" ca="1" si="771"/>
        <v>24 mm</v>
      </c>
      <c r="Q280">
        <f t="shared" ca="1" si="715"/>
        <v>15902</v>
      </c>
    </row>
    <row r="281" spans="2:17" x14ac:dyDescent="0.25">
      <c r="B281" t="str">
        <f t="shared" ca="1" si="707"/>
        <v>Eine Kugel hat eine Oberfläche von 1017.87 m². Wie gross ist der Durchmesser?</v>
      </c>
      <c r="C281" t="str">
        <f t="shared" ca="1" si="708"/>
        <v>18 m</v>
      </c>
      <c r="E281">
        <f t="shared" ca="1" si="709"/>
        <v>27</v>
      </c>
      <c r="F281">
        <f t="shared" ca="1" si="710"/>
        <v>54</v>
      </c>
      <c r="G281">
        <f t="shared" ca="1" si="668"/>
        <v>82447.957600810521</v>
      </c>
      <c r="H281">
        <f t="shared" ca="1" si="669"/>
        <v>9160.8841778678361</v>
      </c>
      <c r="I281" t="str">
        <f t="shared" ca="1" si="711"/>
        <v xml:space="preserve"> m</v>
      </c>
      <c r="J281" t="str">
        <f t="shared" ca="1" si="712"/>
        <v xml:space="preserve"> m²</v>
      </c>
      <c r="K281" t="str">
        <f t="shared" ca="1" si="616"/>
        <v xml:space="preserve"> m³</v>
      </c>
      <c r="L281" t="str">
        <f t="shared" ref="L281" ca="1" si="774">CONCATENATE(CHOOSE(RANDBETWEEN(1,9),$S$1,$S$2,$S$3,$S$4,$S$5,$S$6,$S$7,$S$8,$S$9),"hat einen Radius von ")</f>
        <v xml:space="preserve">Eine Plastikkugel hat einen Radius von </v>
      </c>
      <c r="M281" t="str">
        <f t="shared" ref="M281:M282" ca="1" si="775">CONCATENATE(I281,". Wie gross ist das Volumen?")</f>
        <v xml:space="preserve"> m. Wie gross ist das Volumen?</v>
      </c>
      <c r="O281" s="1" t="str">
        <f t="shared" ref="O281" ca="1" si="776">CONCATENATE(L281,E281,M281)</f>
        <v>Eine Plastikkugel hat einen Radius von 27 m. Wie gross ist das Volumen?</v>
      </c>
      <c r="P281" t="str">
        <f t="shared" ref="P281:P282" ca="1" si="777">CONCATENATE(TRUNC(G281,3),K281)</f>
        <v>82447.957 m³</v>
      </c>
      <c r="Q281">
        <f t="shared" ca="1" si="715"/>
        <v>4995</v>
      </c>
    </row>
    <row r="282" spans="2:17" x14ac:dyDescent="0.25">
      <c r="B282" t="str">
        <f t="shared" ca="1" si="707"/>
        <v>Eine Stahlkugel hat eine Oberfläche von 94896.32 cm². Wie gross ist der Radius?</v>
      </c>
      <c r="C282" t="str">
        <f t="shared" ca="1" si="708"/>
        <v>86.9 cm</v>
      </c>
      <c r="E282">
        <f t="shared" ca="1" si="709"/>
        <v>65</v>
      </c>
      <c r="F282">
        <f t="shared" ca="1" si="710"/>
        <v>130</v>
      </c>
      <c r="G282">
        <f t="shared" ca="1" si="668"/>
        <v>1150346.5099894626</v>
      </c>
      <c r="H282">
        <f t="shared" ca="1" si="669"/>
        <v>53092.915845667507</v>
      </c>
      <c r="I282" t="str">
        <f t="shared" ca="1" si="711"/>
        <v xml:space="preserve"> dm</v>
      </c>
      <c r="J282" t="str">
        <f t="shared" ca="1" si="712"/>
        <v xml:space="preserve"> dm²</v>
      </c>
      <c r="K282" t="str">
        <f t="shared" ca="1" si="616"/>
        <v xml:space="preserve"> dm³</v>
      </c>
      <c r="L282" t="str">
        <f t="shared" ref="L282" ca="1" si="778">CONCATENATE(CHOOSE(RANDBETWEEN(1,9),$S$1,$S$2,$S$3,$S$4,$S$5,$S$6,$S$7,$S$8,$S$9),"hat einen Durchmesser von ")</f>
        <v xml:space="preserve">Eine Steinkugel hat einen Durchmesser von </v>
      </c>
      <c r="M282" t="str">
        <f t="shared" ca="1" si="775"/>
        <v xml:space="preserve"> dm. Wie gross ist das Volumen?</v>
      </c>
      <c r="O282" s="1" t="str">
        <f t="shared" ref="O282" ca="1" si="779">CONCATENATE(L282,F282,M282)</f>
        <v>Eine Steinkugel hat einen Durchmesser von 130 dm. Wie gross ist das Volumen?</v>
      </c>
      <c r="P282" t="str">
        <f t="shared" ca="1" si="777"/>
        <v>1150346.509 dm³</v>
      </c>
      <c r="Q282">
        <f t="shared" ca="1" si="715"/>
        <v>5387</v>
      </c>
    </row>
    <row r="283" spans="2:17" x14ac:dyDescent="0.25">
      <c r="B283" t="str">
        <f t="shared" ca="1" si="707"/>
        <v>Eine Steinkugel hat einen Radius von 73.3 cm. Wie gross ist die Oberfläche?</v>
      </c>
      <c r="C283" t="str">
        <f t="shared" ca="1" si="708"/>
        <v>67517.72 cm²</v>
      </c>
      <c r="E283">
        <f t="shared" ca="1" si="709"/>
        <v>7.5</v>
      </c>
      <c r="F283">
        <f t="shared" ca="1" si="710"/>
        <v>15</v>
      </c>
      <c r="G283">
        <f t="shared" ca="1" si="668"/>
        <v>1767.1458676442587</v>
      </c>
      <c r="H283">
        <f t="shared" ca="1" si="669"/>
        <v>706.85834705770344</v>
      </c>
      <c r="I283" t="str">
        <f t="shared" ca="1" si="711"/>
        <v xml:space="preserve"> mm</v>
      </c>
      <c r="J283" t="str">
        <f t="shared" ca="1" si="712"/>
        <v xml:space="preserve"> mm²</v>
      </c>
      <c r="K283" t="str">
        <f t="shared" ca="1" si="616"/>
        <v xml:space="preserve"> mm³</v>
      </c>
      <c r="L283" t="str">
        <f t="shared" ref="L283" ca="1" si="780">CONCATENATE(CHOOSE(RANDBETWEEN(1,9),$S$1,$S$2,$S$3,$S$4,$S$5,$S$6,$S$7,$S$8,$S$9),"hat einen Radius von ")</f>
        <v xml:space="preserve">Eine Kugel hat einen Radius von </v>
      </c>
      <c r="M283" t="str">
        <f t="shared" ref="M283:M284" ca="1" si="781">CONCATENATE(I283,". Wie gross ist die Oberfläche?")</f>
        <v xml:space="preserve"> mm. Wie gross ist die Oberfläche?</v>
      </c>
      <c r="O283" s="1" t="str">
        <f t="shared" ca="1" si="718"/>
        <v>Eine Kugel hat einen Radius von 7.5 mm. Wie gross ist die Oberfläche?</v>
      </c>
      <c r="P283" t="str">
        <f t="shared" ref="P283:P284" ca="1" si="782">CONCATENATE(TRUNC(H283,2),J283)</f>
        <v>706.85 mm²</v>
      </c>
      <c r="Q283">
        <f t="shared" ca="1" si="715"/>
        <v>15696</v>
      </c>
    </row>
    <row r="284" spans="2:17" x14ac:dyDescent="0.25">
      <c r="B284" t="str">
        <f t="shared" ca="1" si="707"/>
        <v>Eine kugelförmige Figur hat ein Volumen von 936816.826 m³. Wie gross ist der Radius?</v>
      </c>
      <c r="C284" t="str">
        <f t="shared" ca="1" si="708"/>
        <v>60.7 m</v>
      </c>
      <c r="E284">
        <f t="shared" ca="1" si="709"/>
        <v>63.2</v>
      </c>
      <c r="F284">
        <f t="shared" ca="1" si="710"/>
        <v>126.4</v>
      </c>
      <c r="G284">
        <f t="shared" ca="1" si="668"/>
        <v>1057401.310094171</v>
      </c>
      <c r="H284">
        <f t="shared" ca="1" si="669"/>
        <v>50193.100162697985</v>
      </c>
      <c r="I284" t="str">
        <f t="shared" ca="1" si="711"/>
        <v xml:space="preserve"> dm</v>
      </c>
      <c r="J284" t="str">
        <f t="shared" ca="1" si="712"/>
        <v xml:space="preserve"> dm²</v>
      </c>
      <c r="K284" t="str">
        <f t="shared" ca="1" si="616"/>
        <v xml:space="preserve"> dm³</v>
      </c>
      <c r="L284" t="str">
        <f t="shared" ref="L284" ca="1" si="783">CONCATENATE(CHOOSE(RANDBETWEEN(1,9),$S$1,$S$2,$S$3,$S$4,$S$5,$S$6,$S$7,$S$8,$S$9),"hat einen Durchmesser von ")</f>
        <v xml:space="preserve">Eine Holzkugel hat einen Durchmesser von </v>
      </c>
      <c r="M284" t="str">
        <f t="shared" ca="1" si="781"/>
        <v xml:space="preserve"> dm. Wie gross ist die Oberfläche?</v>
      </c>
      <c r="O284" s="1" t="str">
        <f t="shared" ref="O284" ca="1" si="784">CONCATENATE(L284,F284,M284)</f>
        <v>Eine Holzkugel hat einen Durchmesser von 126.4 dm. Wie gross ist die Oberfläche?</v>
      </c>
      <c r="P284" t="str">
        <f t="shared" ca="1" si="782"/>
        <v>50193.1 dm²</v>
      </c>
      <c r="Q284">
        <f t="shared" ca="1" si="715"/>
        <v>5512</v>
      </c>
    </row>
    <row r="285" spans="2:17" x14ac:dyDescent="0.25">
      <c r="B285" t="str">
        <f t="shared" ca="1" si="707"/>
        <v>Ein Ball hat einen Radius von 62.6 m. Wie gross ist die Oberfläche?</v>
      </c>
      <c r="C285" t="str">
        <f t="shared" ca="1" si="708"/>
        <v>49244.59 m²</v>
      </c>
      <c r="E285">
        <f t="shared" ca="1" si="709"/>
        <v>57.3</v>
      </c>
      <c r="F285">
        <f t="shared" ca="1" si="710"/>
        <v>114.6</v>
      </c>
      <c r="G285">
        <f t="shared" ca="1" si="668"/>
        <v>788047.64441140892</v>
      </c>
      <c r="H285">
        <f t="shared" ca="1" si="669"/>
        <v>41259.038974419323</v>
      </c>
      <c r="I285" t="str">
        <f t="shared" ca="1" si="711"/>
        <v xml:space="preserve"> mm</v>
      </c>
      <c r="J285" t="str">
        <f t="shared" ca="1" si="712"/>
        <v xml:space="preserve"> mm²</v>
      </c>
      <c r="K285" t="str">
        <f t="shared" ca="1" si="616"/>
        <v xml:space="preserve"> mm³</v>
      </c>
      <c r="L285" t="str">
        <f t="shared" ref="L285" ca="1" si="785">CONCATENATE(CHOOSE(RANDBETWEEN(1,9),$S$1,$S$2,$S$3,$S$4,$S$5,$S$6,$S$7,$S$8,$S$9),"hat ein Volumen von ")</f>
        <v xml:space="preserve">Eine Glasmurmel hat ein Volumen von </v>
      </c>
      <c r="M285" t="s">
        <v>22</v>
      </c>
      <c r="O285" s="1" t="str">
        <f t="shared" ref="O285" ca="1" si="786">CONCATENATE(L285,TRUNC(G285,3),K285,M285)</f>
        <v>Eine Glasmurmel hat ein Volumen von 788047.644 mm³. Wie gross ist der Radius?</v>
      </c>
      <c r="P285" t="str">
        <f t="shared" ref="P285:P286" ca="1" si="787">CONCATENATE(E285,I285)</f>
        <v>57.3 mm</v>
      </c>
      <c r="Q285">
        <f t="shared" ca="1" si="715"/>
        <v>18941</v>
      </c>
    </row>
    <row r="286" spans="2:17" x14ac:dyDescent="0.25">
      <c r="B286" t="str">
        <f t="shared" ca="1" si="707"/>
        <v>Eine Plastikkugel hat ein Volumen von 23227.817 cm³. Wie gross ist der Durchmesser?</v>
      </c>
      <c r="C286" t="str">
        <f t="shared" ca="1" si="708"/>
        <v>35.4 cm</v>
      </c>
      <c r="E286">
        <f t="shared" ca="1" si="709"/>
        <v>67.8</v>
      </c>
      <c r="F286">
        <f t="shared" ca="1" si="710"/>
        <v>135.6</v>
      </c>
      <c r="G286">
        <f t="shared" ca="1" si="668"/>
        <v>1305502.4491449841</v>
      </c>
      <c r="H286">
        <f t="shared" ca="1" si="669"/>
        <v>57765.595094910808</v>
      </c>
      <c r="I286" t="str">
        <f t="shared" ca="1" si="711"/>
        <v xml:space="preserve"> dm</v>
      </c>
      <c r="J286" t="str">
        <f t="shared" ca="1" si="712"/>
        <v xml:space="preserve"> dm²</v>
      </c>
      <c r="K286" t="str">
        <f t="shared" ca="1" si="616"/>
        <v xml:space="preserve"> dm³</v>
      </c>
      <c r="L286" t="str">
        <f t="shared" ref="L286" ca="1" si="788">CONCATENATE(CHOOSE(RANDBETWEEN(1,9),$S$1,$S$2,$S$3,$S$4,$S$5,$S$6,$S$7,$S$8,$S$9),"hat eine Oberfläche von ")</f>
        <v xml:space="preserve">Eine Glaskugel hat eine Oberfläche von </v>
      </c>
      <c r="M286" t="s">
        <v>22</v>
      </c>
      <c r="O286" s="1" t="str">
        <f t="shared" ref="O286" ca="1" si="789">CONCATENATE(L286,TRUNC(H286,2),J286,M286)</f>
        <v>Eine Glaskugel hat eine Oberfläche von 57765.59 dm². Wie gross ist der Radius?</v>
      </c>
      <c r="P286" t="str">
        <f t="shared" ca="1" si="787"/>
        <v>67.8 dm</v>
      </c>
      <c r="Q286">
        <f t="shared" ca="1" si="715"/>
        <v>7662</v>
      </c>
    </row>
    <row r="287" spans="2:17" x14ac:dyDescent="0.25">
      <c r="B287" t="str">
        <f t="shared" ca="1" si="707"/>
        <v>Eine Stahlkugel hat einen Durchmesser von 174.8 cm. Wie gross ist die Oberfläche?</v>
      </c>
      <c r="C287" t="str">
        <f t="shared" ca="1" si="708"/>
        <v>95991.48 cm²</v>
      </c>
      <c r="E287">
        <f t="shared" ca="1" si="709"/>
        <v>73</v>
      </c>
      <c r="F287">
        <f t="shared" ca="1" si="710"/>
        <v>146</v>
      </c>
      <c r="G287">
        <f t="shared" ca="1" si="668"/>
        <v>1629510.5990953874</v>
      </c>
      <c r="H287">
        <f t="shared" ca="1" si="669"/>
        <v>66966.189003920037</v>
      </c>
      <c r="I287" t="str">
        <f t="shared" ca="1" si="711"/>
        <v xml:space="preserve"> cm</v>
      </c>
      <c r="J287" t="str">
        <f t="shared" ca="1" si="712"/>
        <v xml:space="preserve"> cm²</v>
      </c>
      <c r="K287" t="str">
        <f t="shared" ca="1" si="616"/>
        <v xml:space="preserve"> cm³</v>
      </c>
      <c r="L287" t="str">
        <f t="shared" ref="L287" ca="1" si="790">CONCATENATE(CHOOSE(RANDBETWEEN(1,7),$S$1,$S$2,$S$3,$S$4,$S$5,$S$6,$S$7),"hat ein Volumen von ")</f>
        <v xml:space="preserve">Eine Glaskugel hat ein Volumen von </v>
      </c>
      <c r="M287" t="s">
        <v>23</v>
      </c>
      <c r="O287" s="1" t="str">
        <f t="shared" ref="O287" ca="1" si="791">CONCATENATE(L287,TRUNC(G287,3),K287,M287)</f>
        <v>Eine Glaskugel hat ein Volumen von 1629510.599 cm³. Wie gross ist der Durchmesser?</v>
      </c>
      <c r="P287" t="str">
        <f t="shared" ref="P287:P288" ca="1" si="792">CONCATENATE(F287,I287)</f>
        <v>146 cm</v>
      </c>
      <c r="Q287">
        <f t="shared" ca="1" si="715"/>
        <v>18270</v>
      </c>
    </row>
    <row r="288" spans="2:17" x14ac:dyDescent="0.25">
      <c r="B288" t="str">
        <f t="shared" ca="1" si="707"/>
        <v>Eine Steinkugel hat ein Volumen von 2395.095 mm³. Wie gross ist der Durchmesser?</v>
      </c>
      <c r="C288" t="str">
        <f t="shared" ca="1" si="708"/>
        <v>16.6 mm</v>
      </c>
      <c r="E288">
        <f t="shared" ca="1" si="709"/>
        <v>88.8</v>
      </c>
      <c r="F288">
        <f t="shared" ca="1" si="710"/>
        <v>177.6</v>
      </c>
      <c r="G288">
        <f t="shared" ca="1" si="668"/>
        <v>2933104.3003198546</v>
      </c>
      <c r="H288">
        <f t="shared" ca="1" si="669"/>
        <v>99091.361497292382</v>
      </c>
      <c r="I288" t="str">
        <f t="shared" ca="1" si="711"/>
        <v xml:space="preserve"> mm</v>
      </c>
      <c r="J288" t="str">
        <f t="shared" ca="1" si="712"/>
        <v xml:space="preserve"> mm²</v>
      </c>
      <c r="K288" t="str">
        <f t="shared" ca="1" si="616"/>
        <v xml:space="preserve"> mm³</v>
      </c>
      <c r="L288" t="str">
        <f t="shared" ref="L288" ca="1" si="793">CONCATENATE(CHOOSE(RANDBETWEEN(1,9),$S$1,$S$2,$S$3,$S$4,$S$5,$S$6,$S$7,$S$8,$S$9),"hat eine Oberfläche von ")</f>
        <v xml:space="preserve">Eine Kugel hat eine Oberfläche von </v>
      </c>
      <c r="M288" t="s">
        <v>23</v>
      </c>
      <c r="O288" s="1" t="str">
        <f t="shared" ref="O288" ca="1" si="794">CONCATENATE(L288,TRUNC(H288,2),J288,M288)</f>
        <v>Eine Kugel hat eine Oberfläche von 99091.36 mm². Wie gross ist der Durchmesser?</v>
      </c>
      <c r="P288" t="str">
        <f t="shared" ca="1" si="792"/>
        <v>177.6 mm</v>
      </c>
      <c r="Q288">
        <f t="shared" ca="1" si="715"/>
        <v>13982</v>
      </c>
    </row>
    <row r="289" spans="2:17" x14ac:dyDescent="0.25">
      <c r="B289" t="str">
        <f t="shared" ca="1" si="707"/>
        <v>Eine Glasmurmel hat einen Radius von 48.9 cm. Wie gross ist das Volumen?</v>
      </c>
      <c r="C289" t="str">
        <f t="shared" ca="1" si="708"/>
        <v>489795.946 cm³</v>
      </c>
      <c r="E289">
        <f t="shared" ca="1" si="709"/>
        <v>53.3</v>
      </c>
      <c r="F289">
        <f t="shared" ca="1" si="710"/>
        <v>106.6</v>
      </c>
      <c r="G289">
        <f t="shared" ca="1" si="668"/>
        <v>634264.25451986992</v>
      </c>
      <c r="H289">
        <f t="shared" ca="1" si="669"/>
        <v>35699.676614626827</v>
      </c>
      <c r="I289" t="str">
        <f t="shared" ca="1" si="711"/>
        <v xml:space="preserve"> dm</v>
      </c>
      <c r="J289" t="str">
        <f t="shared" ca="1" si="712"/>
        <v xml:space="preserve"> dm²</v>
      </c>
      <c r="K289" t="str">
        <f t="shared" ref="K289:K352" ca="1" si="795">CONCATENATE(I289,"³")</f>
        <v xml:space="preserve"> dm³</v>
      </c>
      <c r="L289" t="str">
        <f t="shared" ref="L289" ca="1" si="796">CONCATENATE(CHOOSE(RANDBETWEEN(1,9),$S$1,$S$2,$S$3,$S$4,$S$5,$S$6,$S$7,$S$8,$S$9),"hat einen Radius von ")</f>
        <v xml:space="preserve">Eine Glaskugel hat einen Radius von </v>
      </c>
      <c r="M289" t="str">
        <f t="shared" ref="M289:M290" ca="1" si="797">CONCATENATE(I289,". Wie gross ist das Volumen?")</f>
        <v xml:space="preserve"> dm. Wie gross ist das Volumen?</v>
      </c>
      <c r="O289" s="1" t="str">
        <f t="shared" ref="O289" ca="1" si="798">CONCATENATE(L289,E289,M289)</f>
        <v>Eine Glaskugel hat einen Radius von 53.3 dm. Wie gross ist das Volumen?</v>
      </c>
      <c r="P289" t="str">
        <f t="shared" ref="P289:P290" ca="1" si="799">CONCATENATE(TRUNC(G289,3),K289)</f>
        <v>634264.254 dm³</v>
      </c>
      <c r="Q289">
        <f t="shared" ca="1" si="715"/>
        <v>18395</v>
      </c>
    </row>
    <row r="290" spans="2:17" x14ac:dyDescent="0.25">
      <c r="B290" t="str">
        <f t="shared" ca="1" si="707"/>
        <v>Eine Glaskugel hat einen Durchmesser von 141.6 m. Wie gross ist die Oberfläche?</v>
      </c>
      <c r="C290" t="str">
        <f t="shared" ca="1" si="708"/>
        <v>62990.69 m²</v>
      </c>
      <c r="E290">
        <f t="shared" ca="1" si="709"/>
        <v>86.2</v>
      </c>
      <c r="F290">
        <f t="shared" ca="1" si="710"/>
        <v>172.4</v>
      </c>
      <c r="G290">
        <f t="shared" ca="1" si="668"/>
        <v>2682936.5797336078</v>
      </c>
      <c r="H290">
        <f t="shared" ca="1" si="669"/>
        <v>93373.662867758976</v>
      </c>
      <c r="I290" t="str">
        <f t="shared" ca="1" si="711"/>
        <v xml:space="preserve"> dm</v>
      </c>
      <c r="J290" t="str">
        <f t="shared" ca="1" si="712"/>
        <v xml:space="preserve"> dm²</v>
      </c>
      <c r="K290" t="str">
        <f t="shared" ca="1" si="795"/>
        <v xml:space="preserve"> dm³</v>
      </c>
      <c r="L290" t="str">
        <f t="shared" ref="L290" ca="1" si="800">CONCATENATE(CHOOSE(RANDBETWEEN(1,9),$S$1,$S$2,$S$3,$S$4,$S$5,$S$6,$S$7,$S$8,$S$9),"hat einen Durchmesser von ")</f>
        <v xml:space="preserve">Eine Glasmurmel hat einen Durchmesser von </v>
      </c>
      <c r="M290" t="str">
        <f t="shared" ca="1" si="797"/>
        <v xml:space="preserve"> dm. Wie gross ist das Volumen?</v>
      </c>
      <c r="O290" s="1" t="str">
        <f t="shared" ref="O290" ca="1" si="801">CONCATENATE(L290,F290,M290)</f>
        <v>Eine Glasmurmel hat einen Durchmesser von 172.4 dm. Wie gross ist das Volumen?</v>
      </c>
      <c r="P290" t="str">
        <f t="shared" ca="1" si="799"/>
        <v>2682936.579 dm³</v>
      </c>
      <c r="Q290">
        <f t="shared" ca="1" si="715"/>
        <v>4807</v>
      </c>
    </row>
    <row r="291" spans="2:17" x14ac:dyDescent="0.25">
      <c r="B291" t="str">
        <f t="shared" ca="1" si="707"/>
        <v>Eine Plastikkugel hat eine Oberfläche von 38290.23 cm². Wie gross ist der Radius?</v>
      </c>
      <c r="C291" t="str">
        <f t="shared" ca="1" si="708"/>
        <v>55.2 cm</v>
      </c>
      <c r="E291">
        <f t="shared" ca="1" si="709"/>
        <v>60.7</v>
      </c>
      <c r="F291">
        <f t="shared" ca="1" si="710"/>
        <v>121.4</v>
      </c>
      <c r="G291">
        <f t="shared" ca="1" si="668"/>
        <v>936816.82623314811</v>
      </c>
      <c r="H291">
        <f t="shared" ca="1" si="669"/>
        <v>46300.666864900231</v>
      </c>
      <c r="I291" t="str">
        <f t="shared" ca="1" si="711"/>
        <v xml:space="preserve"> cm</v>
      </c>
      <c r="J291" t="str">
        <f t="shared" ca="1" si="712"/>
        <v xml:space="preserve"> cm²</v>
      </c>
      <c r="K291" t="str">
        <f t="shared" ca="1" si="795"/>
        <v xml:space="preserve"> cm³</v>
      </c>
      <c r="L291" t="str">
        <f t="shared" ref="L291" ca="1" si="802">CONCATENATE(CHOOSE(RANDBETWEEN(1,9),$S$1,$S$2,$S$3,$S$4,$S$5,$S$6,$S$7,$S$8,$S$9),"hat einen Radius von ")</f>
        <v xml:space="preserve">Eine Glaskugel hat einen Radius von </v>
      </c>
      <c r="M291" t="str">
        <f t="shared" ref="M291:M292" ca="1" si="803">CONCATENATE(I291,". Wie gross ist die Oberfläche?")</f>
        <v xml:space="preserve"> cm. Wie gross ist die Oberfläche?</v>
      </c>
      <c r="O291" s="1" t="str">
        <f t="shared" ca="1" si="718"/>
        <v>Eine Glaskugel hat einen Radius von 60.7 cm. Wie gross ist die Oberfläche?</v>
      </c>
      <c r="P291" t="str">
        <f t="shared" ref="P291:P292" ca="1" si="804">CONCATENATE(TRUNC(H291,2),J291)</f>
        <v>46300.66 cm²</v>
      </c>
      <c r="Q291">
        <f t="shared" ca="1" si="715"/>
        <v>13411</v>
      </c>
    </row>
    <row r="292" spans="2:17" x14ac:dyDescent="0.25">
      <c r="B292" t="str">
        <f t="shared" ca="1" si="707"/>
        <v>Eine Kugel hat einen Radius von 42.6 m. Wie gross ist die Oberfläche?</v>
      </c>
      <c r="C292" t="str">
        <f t="shared" ca="1" si="708"/>
        <v>22804.94 m²</v>
      </c>
      <c r="E292">
        <f t="shared" ca="1" si="709"/>
        <v>44.6</v>
      </c>
      <c r="F292">
        <f t="shared" ca="1" si="710"/>
        <v>89.2</v>
      </c>
      <c r="G292">
        <f t="shared" ca="1" si="668"/>
        <v>371614.95699937921</v>
      </c>
      <c r="H292">
        <f t="shared" ca="1" si="669"/>
        <v>24996.521771258693</v>
      </c>
      <c r="I292" t="str">
        <f t="shared" ca="1" si="711"/>
        <v xml:space="preserve"> mm</v>
      </c>
      <c r="J292" t="str">
        <f t="shared" ca="1" si="712"/>
        <v xml:space="preserve"> mm²</v>
      </c>
      <c r="K292" t="str">
        <f t="shared" ca="1" si="795"/>
        <v xml:space="preserve"> mm³</v>
      </c>
      <c r="L292" t="str">
        <f t="shared" ref="L292" ca="1" si="805">CONCATENATE(CHOOSE(RANDBETWEEN(1,9),$S$1,$S$2,$S$3,$S$4,$S$5,$S$6,$S$7,$S$8,$S$9),"hat einen Durchmesser von ")</f>
        <v xml:space="preserve">Eine Stahlkugel hat einen Durchmesser von </v>
      </c>
      <c r="M292" t="str">
        <f t="shared" ca="1" si="803"/>
        <v xml:space="preserve"> mm. Wie gross ist die Oberfläche?</v>
      </c>
      <c r="O292" s="1" t="str">
        <f t="shared" ref="O292" ca="1" si="806">CONCATENATE(L292,F292,M292)</f>
        <v>Eine Stahlkugel hat einen Durchmesser von 89.2 mm. Wie gross ist die Oberfläche?</v>
      </c>
      <c r="P292" t="str">
        <f t="shared" ca="1" si="804"/>
        <v>24996.52 mm²</v>
      </c>
      <c r="Q292">
        <f t="shared" ca="1" si="715"/>
        <v>6074</v>
      </c>
    </row>
    <row r="293" spans="2:17" x14ac:dyDescent="0.25">
      <c r="B293" t="str">
        <f t="shared" ca="1" si="707"/>
        <v>Eine Glaskugel hat einen Radius von 4.9 cm. Wie gross ist das Volumen?</v>
      </c>
      <c r="C293" t="str">
        <f t="shared" ca="1" si="708"/>
        <v>492.806 cm³</v>
      </c>
      <c r="E293">
        <f t="shared" ca="1" si="709"/>
        <v>51</v>
      </c>
      <c r="F293">
        <f t="shared" ca="1" si="710"/>
        <v>102</v>
      </c>
      <c r="G293">
        <f t="shared" ca="1" si="668"/>
        <v>555647.20945511956</v>
      </c>
      <c r="H293">
        <f t="shared" ca="1" si="669"/>
        <v>32685.129967948207</v>
      </c>
      <c r="I293" t="str">
        <f t="shared" ca="1" si="711"/>
        <v xml:space="preserve"> mm</v>
      </c>
      <c r="J293" t="str">
        <f t="shared" ca="1" si="712"/>
        <v xml:space="preserve"> mm²</v>
      </c>
      <c r="K293" t="str">
        <f t="shared" ca="1" si="795"/>
        <v xml:space="preserve"> mm³</v>
      </c>
      <c r="L293" t="str">
        <f t="shared" ref="L293" ca="1" si="807">CONCATENATE(CHOOSE(RANDBETWEEN(1,9),$S$1,$S$2,$S$3,$S$4,$S$5,$S$6,$S$7,$S$8,$S$9),"hat ein Volumen von ")</f>
        <v xml:space="preserve">Eine Kugel hat ein Volumen von </v>
      </c>
      <c r="M293" t="s">
        <v>22</v>
      </c>
      <c r="O293" s="1" t="str">
        <f t="shared" ref="O293" ca="1" si="808">CONCATENATE(L293,TRUNC(G293,3),K293,M293)</f>
        <v>Eine Kugel hat ein Volumen von 555647.209 mm³. Wie gross ist der Radius?</v>
      </c>
      <c r="P293" t="str">
        <f t="shared" ref="P293:P294" ca="1" si="809">CONCATENATE(E293,I293)</f>
        <v>51 mm</v>
      </c>
      <c r="Q293">
        <f t="shared" ca="1" si="715"/>
        <v>15427</v>
      </c>
    </row>
    <row r="294" spans="2:17" x14ac:dyDescent="0.25">
      <c r="B294" t="str">
        <f t="shared" ca="1" si="707"/>
        <v>Eine Glaskugel hat einen Durchmesser von 165.8 cm. Wie gross ist das Volumen?</v>
      </c>
      <c r="C294" t="str">
        <f t="shared" ca="1" si="708"/>
        <v>2386449.238 cm³</v>
      </c>
      <c r="E294">
        <f t="shared" ca="1" si="709"/>
        <v>32.700000000000003</v>
      </c>
      <c r="F294">
        <f t="shared" ca="1" si="710"/>
        <v>65.400000000000006</v>
      </c>
      <c r="G294">
        <f t="shared" ca="1" si="668"/>
        <v>146464.32933308653</v>
      </c>
      <c r="H294">
        <f t="shared" ca="1" si="669"/>
        <v>13437.094434228122</v>
      </c>
      <c r="I294" t="str">
        <f t="shared" ca="1" si="711"/>
        <v xml:space="preserve"> m</v>
      </c>
      <c r="J294" t="str">
        <f t="shared" ca="1" si="712"/>
        <v xml:space="preserve"> m²</v>
      </c>
      <c r="K294" t="str">
        <f t="shared" ca="1" si="795"/>
        <v xml:space="preserve"> m³</v>
      </c>
      <c r="L294" t="str">
        <f t="shared" ref="L294" ca="1" si="810">CONCATENATE(CHOOSE(RANDBETWEEN(1,9),$S$1,$S$2,$S$3,$S$4,$S$5,$S$6,$S$7,$S$8,$S$9),"hat eine Oberfläche von ")</f>
        <v xml:space="preserve">Ein Ball hat eine Oberfläche von </v>
      </c>
      <c r="M294" t="s">
        <v>22</v>
      </c>
      <c r="O294" s="1" t="str">
        <f t="shared" ref="O294" ca="1" si="811">CONCATENATE(L294,TRUNC(H294,2),J294,M294)</f>
        <v>Ein Ball hat eine Oberfläche von 13437.09 m². Wie gross ist der Radius?</v>
      </c>
      <c r="P294" t="str">
        <f t="shared" ca="1" si="809"/>
        <v>32.7 m</v>
      </c>
      <c r="Q294">
        <f t="shared" ca="1" si="715"/>
        <v>12181</v>
      </c>
    </row>
    <row r="295" spans="2:17" x14ac:dyDescent="0.25">
      <c r="B295" t="str">
        <f t="shared" ca="1" si="707"/>
        <v>Eine Stahlkugel hat einen Durchmesser von 63.6 mm. Wie gross ist die Oberfläche?</v>
      </c>
      <c r="C295" t="str">
        <f t="shared" ca="1" si="708"/>
        <v>12707.61 mm²</v>
      </c>
      <c r="E295">
        <f t="shared" ca="1" si="709"/>
        <v>56.1</v>
      </c>
      <c r="F295">
        <f t="shared" ca="1" si="710"/>
        <v>112.2</v>
      </c>
      <c r="G295">
        <f t="shared" ca="1" si="668"/>
        <v>739566.43578476412</v>
      </c>
      <c r="H295">
        <f t="shared" ca="1" si="669"/>
        <v>39549.007261217332</v>
      </c>
      <c r="I295" t="str">
        <f t="shared" ca="1" si="711"/>
        <v xml:space="preserve"> cm</v>
      </c>
      <c r="J295" t="str">
        <f t="shared" ca="1" si="712"/>
        <v xml:space="preserve"> cm²</v>
      </c>
      <c r="K295" t="str">
        <f t="shared" ca="1" si="795"/>
        <v xml:space="preserve"> cm³</v>
      </c>
      <c r="L295" t="str">
        <f t="shared" ref="L295" ca="1" si="812">CONCATENATE(CHOOSE(RANDBETWEEN(1,7),$S$1,$S$2,$S$3,$S$4,$S$5,$S$6,$S$7),"hat ein Volumen von ")</f>
        <v xml:space="preserve">Eine Glaskugel hat ein Volumen von </v>
      </c>
      <c r="M295" t="s">
        <v>23</v>
      </c>
      <c r="O295" s="1" t="str">
        <f t="shared" ref="O295" ca="1" si="813">CONCATENATE(L295,TRUNC(G295,3),K295,M295)</f>
        <v>Eine Glaskugel hat ein Volumen von 739566.435 cm³. Wie gross ist der Durchmesser?</v>
      </c>
      <c r="P295" t="str">
        <f t="shared" ref="P295:P296" ca="1" si="814">CONCATENATE(F295,I295)</f>
        <v>112.2 cm</v>
      </c>
      <c r="Q295">
        <f t="shared" ca="1" si="715"/>
        <v>3450</v>
      </c>
    </row>
    <row r="296" spans="2:17" x14ac:dyDescent="0.25">
      <c r="B296" t="str">
        <f t="shared" ca="1" si="707"/>
        <v>Eine Stahlkugel hat einen Radius von 88.3 cm. Wie gross ist das Volumen?</v>
      </c>
      <c r="C296" t="str">
        <f t="shared" ca="1" si="708"/>
        <v>2883837.069 cm³</v>
      </c>
      <c r="E296">
        <f t="shared" ca="1" si="709"/>
        <v>60.1</v>
      </c>
      <c r="F296">
        <f t="shared" ca="1" si="710"/>
        <v>120.2</v>
      </c>
      <c r="G296">
        <f t="shared" ca="1" si="668"/>
        <v>909310.12166618847</v>
      </c>
      <c r="H296">
        <f t="shared" ca="1" si="669"/>
        <v>45389.856322771477</v>
      </c>
      <c r="I296" t="str">
        <f t="shared" ca="1" si="711"/>
        <v xml:space="preserve"> mm</v>
      </c>
      <c r="J296" t="str">
        <f t="shared" ca="1" si="712"/>
        <v xml:space="preserve"> mm²</v>
      </c>
      <c r="K296" t="str">
        <f t="shared" ca="1" si="795"/>
        <v xml:space="preserve"> mm³</v>
      </c>
      <c r="L296" t="str">
        <f t="shared" ref="L296" ca="1" si="815">CONCATENATE(CHOOSE(RANDBETWEEN(1,9),$S$1,$S$2,$S$3,$S$4,$S$5,$S$6,$S$7,$S$8,$S$9),"hat eine Oberfläche von ")</f>
        <v xml:space="preserve">Ein Ball hat eine Oberfläche von </v>
      </c>
      <c r="M296" t="s">
        <v>23</v>
      </c>
      <c r="O296" s="1" t="str">
        <f t="shared" ref="O296" ca="1" si="816">CONCATENATE(L296,TRUNC(H296,2),J296,M296)</f>
        <v>Ein Ball hat eine Oberfläche von 45389.85 mm². Wie gross ist der Durchmesser?</v>
      </c>
      <c r="P296" t="str">
        <f t="shared" ca="1" si="814"/>
        <v>120.2 mm</v>
      </c>
      <c r="Q296">
        <f t="shared" ca="1" si="715"/>
        <v>15955</v>
      </c>
    </row>
    <row r="297" spans="2:17" x14ac:dyDescent="0.25">
      <c r="B297" t="str">
        <f t="shared" ca="1" si="707"/>
        <v>Eine kugelförmige Figur hat einen Radius von 56.4 mm. Wie gross ist die Oberfläche?</v>
      </c>
      <c r="C297" t="str">
        <f t="shared" ca="1" si="708"/>
        <v>39973.12 mm²</v>
      </c>
      <c r="E297">
        <f t="shared" ca="1" si="709"/>
        <v>7.7</v>
      </c>
      <c r="F297">
        <f t="shared" ca="1" si="710"/>
        <v>15.4</v>
      </c>
      <c r="G297">
        <f t="shared" ca="1" si="668"/>
        <v>1912.3209585617458</v>
      </c>
      <c r="H297">
        <f t="shared" ca="1" si="669"/>
        <v>745.06011372535545</v>
      </c>
      <c r="I297" t="str">
        <f t="shared" ca="1" si="711"/>
        <v xml:space="preserve"> mm</v>
      </c>
      <c r="J297" t="str">
        <f t="shared" ca="1" si="712"/>
        <v xml:space="preserve"> mm²</v>
      </c>
      <c r="K297" t="str">
        <f t="shared" ca="1" si="795"/>
        <v xml:space="preserve"> mm³</v>
      </c>
      <c r="L297" t="str">
        <f t="shared" ref="L297" ca="1" si="817">CONCATENATE(CHOOSE(RANDBETWEEN(1,9),$S$1,$S$2,$S$3,$S$4,$S$5,$S$6,$S$7,$S$8,$S$9),"hat einen Radius von ")</f>
        <v xml:space="preserve">Eine Steinkugel hat einen Radius von </v>
      </c>
      <c r="M297" t="str">
        <f t="shared" ref="M297:M298" ca="1" si="818">CONCATENATE(I297,". Wie gross ist das Volumen?")</f>
        <v xml:space="preserve"> mm. Wie gross ist das Volumen?</v>
      </c>
      <c r="O297" s="1" t="str">
        <f t="shared" ref="O297" ca="1" si="819">CONCATENATE(L297,E297,M297)</f>
        <v>Eine Steinkugel hat einen Radius von 7.7 mm. Wie gross ist das Volumen?</v>
      </c>
      <c r="P297" t="str">
        <f t="shared" ref="P297:P298" ca="1" si="820">CONCATENATE(TRUNC(G297,3),K297)</f>
        <v>1912.32 mm³</v>
      </c>
      <c r="Q297">
        <f t="shared" ca="1" si="715"/>
        <v>3337</v>
      </c>
    </row>
    <row r="298" spans="2:17" x14ac:dyDescent="0.25">
      <c r="B298" t="str">
        <f t="shared" ca="1" si="707"/>
        <v>Eine Steinkugel hat eine Oberfläche von 76062.23 m². Wie gross ist der Durchmesser?</v>
      </c>
      <c r="C298" t="str">
        <f t="shared" ca="1" si="708"/>
        <v>155.6 m</v>
      </c>
      <c r="E298">
        <f t="shared" ca="1" si="709"/>
        <v>72.5</v>
      </c>
      <c r="F298">
        <f t="shared" ca="1" si="710"/>
        <v>145</v>
      </c>
      <c r="G298">
        <f t="shared" ca="1" si="668"/>
        <v>1596256.3172583638</v>
      </c>
      <c r="H298">
        <f t="shared" ca="1" si="669"/>
        <v>66051.9855417254</v>
      </c>
      <c r="I298" t="str">
        <f t="shared" ca="1" si="711"/>
        <v xml:space="preserve"> cm</v>
      </c>
      <c r="J298" t="str">
        <f t="shared" ca="1" si="712"/>
        <v xml:space="preserve"> cm²</v>
      </c>
      <c r="K298" t="str">
        <f t="shared" ca="1" si="795"/>
        <v xml:space="preserve"> cm³</v>
      </c>
      <c r="L298" t="str">
        <f t="shared" ref="L298" ca="1" si="821">CONCATENATE(CHOOSE(RANDBETWEEN(1,9),$S$1,$S$2,$S$3,$S$4,$S$5,$S$6,$S$7,$S$8,$S$9),"hat einen Durchmesser von ")</f>
        <v xml:space="preserve">Eine Stahlkugel hat einen Durchmesser von </v>
      </c>
      <c r="M298" t="str">
        <f t="shared" ca="1" si="818"/>
        <v xml:space="preserve"> cm. Wie gross ist das Volumen?</v>
      </c>
      <c r="O298" s="1" t="str">
        <f t="shared" ref="O298" ca="1" si="822">CONCATENATE(L298,F298,M298)</f>
        <v>Eine Stahlkugel hat einen Durchmesser von 145 cm. Wie gross ist das Volumen?</v>
      </c>
      <c r="P298" t="str">
        <f t="shared" ca="1" si="820"/>
        <v>1596256.317 cm³</v>
      </c>
      <c r="Q298">
        <f t="shared" ca="1" si="715"/>
        <v>4587</v>
      </c>
    </row>
    <row r="299" spans="2:17" x14ac:dyDescent="0.25">
      <c r="B299" t="str">
        <f t="shared" ca="1" si="707"/>
        <v>Eine Plastikkugel hat einen Durchmesser von 34.8 cm. Wie gross ist die Oberfläche?</v>
      </c>
      <c r="C299" t="str">
        <f t="shared" ca="1" si="708"/>
        <v>3804.59 cm²</v>
      </c>
      <c r="E299">
        <f t="shared" ca="1" si="709"/>
        <v>64.2</v>
      </c>
      <c r="F299">
        <f t="shared" ca="1" si="710"/>
        <v>128.4</v>
      </c>
      <c r="G299">
        <f t="shared" ca="1" si="668"/>
        <v>1108392.7936699013</v>
      </c>
      <c r="H299">
        <f t="shared" ca="1" si="669"/>
        <v>51794.05577896734</v>
      </c>
      <c r="I299" t="str">
        <f t="shared" ca="1" si="711"/>
        <v xml:space="preserve"> mm</v>
      </c>
      <c r="J299" t="str">
        <f t="shared" ca="1" si="712"/>
        <v xml:space="preserve"> mm²</v>
      </c>
      <c r="K299" t="str">
        <f t="shared" ca="1" si="795"/>
        <v xml:space="preserve"> mm³</v>
      </c>
      <c r="L299" t="str">
        <f t="shared" ref="L299" ca="1" si="823">CONCATENATE(CHOOSE(RANDBETWEEN(1,9),$S$1,$S$2,$S$3,$S$4,$S$5,$S$6,$S$7,$S$8,$S$9),"hat einen Radius von ")</f>
        <v xml:space="preserve">Eine Kugel hat einen Radius von </v>
      </c>
      <c r="M299" t="str">
        <f t="shared" ref="M299:M300" ca="1" si="824">CONCATENATE(I299,". Wie gross ist die Oberfläche?")</f>
        <v xml:space="preserve"> mm. Wie gross ist die Oberfläche?</v>
      </c>
      <c r="O299" s="1" t="str">
        <f t="shared" ca="1" si="718"/>
        <v>Eine Kugel hat einen Radius von 64.2 mm. Wie gross ist die Oberfläche?</v>
      </c>
      <c r="P299" t="str">
        <f t="shared" ref="P299:P300" ca="1" si="825">CONCATENATE(TRUNC(H299,2),J299)</f>
        <v>51794.05 mm²</v>
      </c>
      <c r="Q299">
        <f t="shared" ca="1" si="715"/>
        <v>12552</v>
      </c>
    </row>
    <row r="300" spans="2:17" x14ac:dyDescent="0.25">
      <c r="B300" t="str">
        <f t="shared" ca="1" si="707"/>
        <v>Eine kugelförmige Figur hat einen Radius von 7.8 cm. Wie gross ist das Volumen?</v>
      </c>
      <c r="C300" t="str">
        <f t="shared" ca="1" si="708"/>
        <v>1987.798 cm³</v>
      </c>
      <c r="E300">
        <f t="shared" ca="1" si="709"/>
        <v>58.6</v>
      </c>
      <c r="F300">
        <f t="shared" ca="1" si="710"/>
        <v>117.2</v>
      </c>
      <c r="G300">
        <f t="shared" ca="1" si="668"/>
        <v>842910.48748141702</v>
      </c>
      <c r="H300">
        <f t="shared" ca="1" si="669"/>
        <v>43152.414034884823</v>
      </c>
      <c r="I300" t="str">
        <f t="shared" ca="1" si="711"/>
        <v xml:space="preserve"> cm</v>
      </c>
      <c r="J300" t="str">
        <f t="shared" ca="1" si="712"/>
        <v xml:space="preserve"> cm²</v>
      </c>
      <c r="K300" t="str">
        <f t="shared" ca="1" si="795"/>
        <v xml:space="preserve"> cm³</v>
      </c>
      <c r="L300" t="str">
        <f t="shared" ref="L300" ca="1" si="826">CONCATENATE(CHOOSE(RANDBETWEEN(1,9),$S$1,$S$2,$S$3,$S$4,$S$5,$S$6,$S$7,$S$8,$S$9),"hat einen Durchmesser von ")</f>
        <v xml:space="preserve">Eine Steinkugel hat einen Durchmesser von </v>
      </c>
      <c r="M300" t="str">
        <f t="shared" ca="1" si="824"/>
        <v xml:space="preserve"> cm. Wie gross ist die Oberfläche?</v>
      </c>
      <c r="O300" s="1" t="str">
        <f t="shared" ref="O300" ca="1" si="827">CONCATENATE(L300,F300,M300)</f>
        <v>Eine Steinkugel hat einen Durchmesser von 117.2 cm. Wie gross ist die Oberfläche?</v>
      </c>
      <c r="P300" t="str">
        <f t="shared" ca="1" si="825"/>
        <v>43152.41 cm²</v>
      </c>
      <c r="Q300">
        <f t="shared" ca="1" si="715"/>
        <v>1816</v>
      </c>
    </row>
    <row r="301" spans="2:17" x14ac:dyDescent="0.25">
      <c r="B301" t="str">
        <f t="shared" ca="1" si="707"/>
        <v>Eine Plastikkugel hat eine Oberfläche von 46759.46 m². Wie gross ist der Durchmesser?</v>
      </c>
      <c r="C301" t="str">
        <f t="shared" ca="1" si="708"/>
        <v>122 m</v>
      </c>
      <c r="E301">
        <f t="shared" ca="1" si="709"/>
        <v>26</v>
      </c>
      <c r="F301">
        <f t="shared" ca="1" si="710"/>
        <v>52</v>
      </c>
      <c r="G301">
        <f t="shared" ca="1" si="668"/>
        <v>73622.176639325611</v>
      </c>
      <c r="H301">
        <f t="shared" ca="1" si="669"/>
        <v>8494.8665353068009</v>
      </c>
      <c r="I301" t="str">
        <f t="shared" ca="1" si="711"/>
        <v xml:space="preserve"> mm</v>
      </c>
      <c r="J301" t="str">
        <f t="shared" ca="1" si="712"/>
        <v xml:space="preserve"> mm²</v>
      </c>
      <c r="K301" t="str">
        <f t="shared" ca="1" si="795"/>
        <v xml:space="preserve"> mm³</v>
      </c>
      <c r="L301" t="str">
        <f t="shared" ref="L301" ca="1" si="828">CONCATENATE(CHOOSE(RANDBETWEEN(1,9),$S$1,$S$2,$S$3,$S$4,$S$5,$S$6,$S$7,$S$8,$S$9),"hat ein Volumen von ")</f>
        <v xml:space="preserve">Eine Steinkugel hat ein Volumen von </v>
      </c>
      <c r="M301" t="s">
        <v>22</v>
      </c>
      <c r="O301" s="1" t="str">
        <f t="shared" ref="O301" ca="1" si="829">CONCATENATE(L301,TRUNC(G301,3),K301,M301)</f>
        <v>Eine Steinkugel hat ein Volumen von 73622.176 mm³. Wie gross ist der Radius?</v>
      </c>
      <c r="P301" t="str">
        <f t="shared" ref="P301:P302" ca="1" si="830">CONCATENATE(E301,I301)</f>
        <v>26 mm</v>
      </c>
      <c r="Q301">
        <f t="shared" ca="1" si="715"/>
        <v>4989</v>
      </c>
    </row>
    <row r="302" spans="2:17" x14ac:dyDescent="0.25">
      <c r="B302" t="str">
        <f t="shared" ca="1" si="707"/>
        <v>Eine Plastikkugel hat einen Radius von 47.5 dm. Wie gross ist das Volumen?</v>
      </c>
      <c r="C302" t="str">
        <f t="shared" ca="1" si="708"/>
        <v>448920.5 dm³</v>
      </c>
      <c r="E302">
        <f t="shared" ca="1" si="709"/>
        <v>10.1</v>
      </c>
      <c r="F302">
        <f t="shared" ca="1" si="710"/>
        <v>20.2</v>
      </c>
      <c r="G302">
        <f t="shared" ca="1" si="668"/>
        <v>4315.7147367816224</v>
      </c>
      <c r="H302">
        <f t="shared" ca="1" si="669"/>
        <v>1281.8954663707791</v>
      </c>
      <c r="I302" t="str">
        <f t="shared" ca="1" si="711"/>
        <v xml:space="preserve"> dm</v>
      </c>
      <c r="J302" t="str">
        <f t="shared" ca="1" si="712"/>
        <v xml:space="preserve"> dm²</v>
      </c>
      <c r="K302" t="str">
        <f t="shared" ca="1" si="795"/>
        <v xml:space="preserve"> dm³</v>
      </c>
      <c r="L302" t="str">
        <f t="shared" ref="L302" ca="1" si="831">CONCATENATE(CHOOSE(RANDBETWEEN(1,9),$S$1,$S$2,$S$3,$S$4,$S$5,$S$6,$S$7,$S$8,$S$9),"hat eine Oberfläche von ")</f>
        <v xml:space="preserve">Eine kugelförmige Figur hat eine Oberfläche von </v>
      </c>
      <c r="M302" t="s">
        <v>22</v>
      </c>
      <c r="O302" s="1" t="str">
        <f t="shared" ref="O302" ca="1" si="832">CONCATENATE(L302,TRUNC(H302,2),J302,M302)</f>
        <v>Eine kugelförmige Figur hat eine Oberfläche von 1281.89 dm². Wie gross ist der Radius?</v>
      </c>
      <c r="P302" t="str">
        <f t="shared" ca="1" si="830"/>
        <v>10.1 dm</v>
      </c>
      <c r="Q302">
        <f t="shared" ca="1" si="715"/>
        <v>18275</v>
      </c>
    </row>
    <row r="303" spans="2:17" x14ac:dyDescent="0.25">
      <c r="B303" t="str">
        <f t="shared" ca="1" si="707"/>
        <v>Eine Plastikkugel hat einen Durchmesser von 102.2 mm. Wie gross ist die Oberfläche?</v>
      </c>
      <c r="C303" t="str">
        <f t="shared" ca="1" si="708"/>
        <v>32813.43 mm²</v>
      </c>
      <c r="E303">
        <f t="shared" ca="1" si="709"/>
        <v>56.8</v>
      </c>
      <c r="F303">
        <f t="shared" ca="1" si="710"/>
        <v>113.6</v>
      </c>
      <c r="G303">
        <f t="shared" ca="1" si="668"/>
        <v>767597.61458447448</v>
      </c>
      <c r="H303">
        <f t="shared" ca="1" si="669"/>
        <v>40542.127530870137</v>
      </c>
      <c r="I303" t="str">
        <f t="shared" ca="1" si="711"/>
        <v xml:space="preserve"> dm</v>
      </c>
      <c r="J303" t="str">
        <f t="shared" ca="1" si="712"/>
        <v xml:space="preserve"> dm²</v>
      </c>
      <c r="K303" t="str">
        <f t="shared" ca="1" si="795"/>
        <v xml:space="preserve"> dm³</v>
      </c>
      <c r="L303" t="str">
        <f t="shared" ref="L303" ca="1" si="833">CONCATENATE(CHOOSE(RANDBETWEEN(1,7),$S$1,$S$2,$S$3,$S$4,$S$5,$S$6,$S$7),"hat ein Volumen von ")</f>
        <v xml:space="preserve">Eine Stahlkugel hat ein Volumen von </v>
      </c>
      <c r="M303" t="s">
        <v>23</v>
      </c>
      <c r="O303" s="1" t="str">
        <f t="shared" ref="O303" ca="1" si="834">CONCATENATE(L303,TRUNC(G303,3),K303,M303)</f>
        <v>Eine Stahlkugel hat ein Volumen von 767597.614 dm³. Wie gross ist der Durchmesser?</v>
      </c>
      <c r="P303" t="str">
        <f t="shared" ref="P303:P304" ca="1" si="835">CONCATENATE(F303,I303)</f>
        <v>113.6 dm</v>
      </c>
      <c r="Q303">
        <f t="shared" ca="1" si="715"/>
        <v>9242</v>
      </c>
    </row>
    <row r="304" spans="2:17" x14ac:dyDescent="0.25">
      <c r="B304" t="str">
        <f t="shared" ca="1" si="707"/>
        <v>Ein Ball hat einen Durchmesser von 104.6 mm. Wie gross ist das Volumen?</v>
      </c>
      <c r="C304" t="str">
        <f t="shared" ca="1" si="708"/>
        <v>599230.176 mm³</v>
      </c>
      <c r="E304">
        <f t="shared" ca="1" si="709"/>
        <v>66.8</v>
      </c>
      <c r="F304">
        <f t="shared" ca="1" si="710"/>
        <v>133.6</v>
      </c>
      <c r="G304">
        <f t="shared" ca="1" si="668"/>
        <v>1248584.6651875223</v>
      </c>
      <c r="H304">
        <f t="shared" ca="1" si="669"/>
        <v>56074.161610218071</v>
      </c>
      <c r="I304" t="str">
        <f t="shared" ca="1" si="711"/>
        <v xml:space="preserve"> mm</v>
      </c>
      <c r="J304" t="str">
        <f t="shared" ca="1" si="712"/>
        <v xml:space="preserve"> mm²</v>
      </c>
      <c r="K304" t="str">
        <f t="shared" ca="1" si="795"/>
        <v xml:space="preserve"> mm³</v>
      </c>
      <c r="L304" t="str">
        <f t="shared" ref="L304" ca="1" si="836">CONCATENATE(CHOOSE(RANDBETWEEN(1,9),$S$1,$S$2,$S$3,$S$4,$S$5,$S$6,$S$7,$S$8,$S$9),"hat eine Oberfläche von ")</f>
        <v xml:space="preserve">Eine Holzkugel hat eine Oberfläche von </v>
      </c>
      <c r="M304" t="s">
        <v>23</v>
      </c>
      <c r="O304" s="1" t="str">
        <f t="shared" ref="O304" ca="1" si="837">CONCATENATE(L304,TRUNC(H304,2),J304,M304)</f>
        <v>Eine Holzkugel hat eine Oberfläche von 56074.16 mm². Wie gross ist der Durchmesser?</v>
      </c>
      <c r="P304" t="str">
        <f t="shared" ca="1" si="835"/>
        <v>133.6 mm</v>
      </c>
      <c r="Q304">
        <f t="shared" ca="1" si="715"/>
        <v>11600</v>
      </c>
    </row>
    <row r="305" spans="2:17" x14ac:dyDescent="0.25">
      <c r="B305" t="str">
        <f t="shared" ca="1" si="707"/>
        <v>Eine Steinkugel hat einen Radius von 23.7 cm. Wie gross ist das Volumen?</v>
      </c>
      <c r="C305" t="str">
        <f t="shared" ca="1" si="708"/>
        <v>55761.397 cm³</v>
      </c>
      <c r="E305">
        <f t="shared" ca="1" si="709"/>
        <v>11</v>
      </c>
      <c r="F305">
        <f t="shared" ca="1" si="710"/>
        <v>22</v>
      </c>
      <c r="G305">
        <f t="shared" ca="1" si="668"/>
        <v>5575.2797625706853</v>
      </c>
      <c r="H305">
        <f t="shared" ca="1" si="669"/>
        <v>1520.5308443374599</v>
      </c>
      <c r="I305" t="str">
        <f t="shared" ca="1" si="711"/>
        <v xml:space="preserve"> dm</v>
      </c>
      <c r="J305" t="str">
        <f t="shared" ca="1" si="712"/>
        <v xml:space="preserve"> dm²</v>
      </c>
      <c r="K305" t="str">
        <f t="shared" ca="1" si="795"/>
        <v xml:space="preserve"> dm³</v>
      </c>
      <c r="L305" t="str">
        <f t="shared" ref="L305" ca="1" si="838">CONCATENATE(CHOOSE(RANDBETWEEN(1,9),$S$1,$S$2,$S$3,$S$4,$S$5,$S$6,$S$7,$S$8,$S$9),"hat einen Radius von ")</f>
        <v xml:space="preserve">Eine Holzkugel hat einen Radius von </v>
      </c>
      <c r="M305" t="str">
        <f t="shared" ref="M305:M306" ca="1" si="839">CONCATENATE(I305,". Wie gross ist das Volumen?")</f>
        <v xml:space="preserve"> dm. Wie gross ist das Volumen?</v>
      </c>
      <c r="O305" s="1" t="str">
        <f t="shared" ref="O305" ca="1" si="840">CONCATENATE(L305,E305,M305)</f>
        <v>Eine Holzkugel hat einen Radius von 11 dm. Wie gross ist das Volumen?</v>
      </c>
      <c r="P305" t="str">
        <f t="shared" ref="P305:P306" ca="1" si="841">CONCATENATE(TRUNC(G305,3),K305)</f>
        <v>5575.279 dm³</v>
      </c>
      <c r="Q305">
        <f t="shared" ca="1" si="715"/>
        <v>16159</v>
      </c>
    </row>
    <row r="306" spans="2:17" x14ac:dyDescent="0.25">
      <c r="B306" t="str">
        <f t="shared" ca="1" si="707"/>
        <v>Eine Holzkugel hat einen Radius von 47.4 dm. Wie gross ist die Oberfläche?</v>
      </c>
      <c r="C306" t="str">
        <f t="shared" ca="1" si="708"/>
        <v>28233.61 dm²</v>
      </c>
      <c r="E306">
        <f t="shared" ca="1" si="709"/>
        <v>13.8</v>
      </c>
      <c r="F306">
        <f t="shared" ca="1" si="710"/>
        <v>27.6</v>
      </c>
      <c r="G306">
        <f t="shared" ca="1" si="668"/>
        <v>11008.442251073384</v>
      </c>
      <c r="H306">
        <f t="shared" ca="1" si="669"/>
        <v>2393.1396197985609</v>
      </c>
      <c r="I306" t="str">
        <f t="shared" ca="1" si="711"/>
        <v xml:space="preserve"> mm</v>
      </c>
      <c r="J306" t="str">
        <f t="shared" ca="1" si="712"/>
        <v xml:space="preserve"> mm²</v>
      </c>
      <c r="K306" t="str">
        <f t="shared" ca="1" si="795"/>
        <v xml:space="preserve"> mm³</v>
      </c>
      <c r="L306" t="str">
        <f t="shared" ref="L306" ca="1" si="842">CONCATENATE(CHOOSE(RANDBETWEEN(1,9),$S$1,$S$2,$S$3,$S$4,$S$5,$S$6,$S$7,$S$8,$S$9),"hat einen Durchmesser von ")</f>
        <v xml:space="preserve">Eine Steinkugel hat einen Durchmesser von </v>
      </c>
      <c r="M306" t="str">
        <f t="shared" ca="1" si="839"/>
        <v xml:space="preserve"> mm. Wie gross ist das Volumen?</v>
      </c>
      <c r="O306" s="1" t="str">
        <f t="shared" ref="O306" ca="1" si="843">CONCATENATE(L306,F306,M306)</f>
        <v>Eine Steinkugel hat einen Durchmesser von 27.6 mm. Wie gross ist das Volumen?</v>
      </c>
      <c r="P306" t="str">
        <f t="shared" ca="1" si="841"/>
        <v>11008.442 mm³</v>
      </c>
      <c r="Q306">
        <f t="shared" ca="1" si="715"/>
        <v>2269</v>
      </c>
    </row>
    <row r="307" spans="2:17" x14ac:dyDescent="0.25">
      <c r="B307" t="str">
        <f t="shared" ca="1" si="707"/>
        <v>Eine Plastikkugel hat eine Oberfläche von 6249.13 cm². Wie gross ist der Radius?</v>
      </c>
      <c r="C307" t="str">
        <f t="shared" ca="1" si="708"/>
        <v>22.3 cm</v>
      </c>
      <c r="E307">
        <f t="shared" ca="1" si="709"/>
        <v>56.4</v>
      </c>
      <c r="F307">
        <f t="shared" ca="1" si="710"/>
        <v>112.8</v>
      </c>
      <c r="G307">
        <f t="shared" ca="1" si="668"/>
        <v>751494.69866569666</v>
      </c>
      <c r="H307">
        <f t="shared" ca="1" si="669"/>
        <v>39973.122269451953</v>
      </c>
      <c r="I307" t="str">
        <f t="shared" ca="1" si="711"/>
        <v xml:space="preserve"> mm</v>
      </c>
      <c r="J307" t="str">
        <f t="shared" ca="1" si="712"/>
        <v xml:space="preserve"> mm²</v>
      </c>
      <c r="K307" t="str">
        <f t="shared" ca="1" si="795"/>
        <v xml:space="preserve"> mm³</v>
      </c>
      <c r="L307" t="str">
        <f t="shared" ref="L307" ca="1" si="844">CONCATENATE(CHOOSE(RANDBETWEEN(1,9),$S$1,$S$2,$S$3,$S$4,$S$5,$S$6,$S$7,$S$8,$S$9),"hat einen Radius von ")</f>
        <v xml:space="preserve">Eine kugelförmige Figur hat einen Radius von </v>
      </c>
      <c r="M307" t="str">
        <f t="shared" ref="M307:M308" ca="1" si="845">CONCATENATE(I307,". Wie gross ist die Oberfläche?")</f>
        <v xml:space="preserve"> mm. Wie gross ist die Oberfläche?</v>
      </c>
      <c r="O307" s="1" t="str">
        <f t="shared" ca="1" si="718"/>
        <v>Eine kugelförmige Figur hat einen Radius von 56.4 mm. Wie gross ist die Oberfläche?</v>
      </c>
      <c r="P307" t="str">
        <f t="shared" ref="P307:P308" ca="1" si="846">CONCATENATE(TRUNC(H307,2),J307)</f>
        <v>39973.12 mm²</v>
      </c>
      <c r="Q307">
        <f t="shared" ca="1" si="715"/>
        <v>6665</v>
      </c>
    </row>
    <row r="308" spans="2:17" x14ac:dyDescent="0.25">
      <c r="B308" t="str">
        <f t="shared" ca="1" si="707"/>
        <v>Eine kugelförmige Figur hat eine Oberfläche von 67517.72 cm². Wie gross ist der Durchmesser?</v>
      </c>
      <c r="C308" t="str">
        <f t="shared" ca="1" si="708"/>
        <v>146.6 cm</v>
      </c>
      <c r="E308">
        <f t="shared" ca="1" si="709"/>
        <v>52.3</v>
      </c>
      <c r="F308">
        <f t="shared" ca="1" si="710"/>
        <v>104.6</v>
      </c>
      <c r="G308">
        <f t="shared" ref="G308:G371" ca="1" si="847">E308^3*PI()*4/3</f>
        <v>599230.17666878353</v>
      </c>
      <c r="H308">
        <f t="shared" ref="H308:H371" ca="1" si="848">E308*E308*4*PI()</f>
        <v>34372.667877750493</v>
      </c>
      <c r="I308" t="str">
        <f t="shared" ca="1" si="711"/>
        <v xml:space="preserve"> mm</v>
      </c>
      <c r="J308" t="str">
        <f t="shared" ca="1" si="712"/>
        <v xml:space="preserve"> mm²</v>
      </c>
      <c r="K308" t="str">
        <f t="shared" ca="1" si="795"/>
        <v xml:space="preserve"> mm³</v>
      </c>
      <c r="L308" t="str">
        <f t="shared" ref="L308" ca="1" si="849">CONCATENATE(CHOOSE(RANDBETWEEN(1,9),$S$1,$S$2,$S$3,$S$4,$S$5,$S$6,$S$7,$S$8,$S$9),"hat einen Durchmesser von ")</f>
        <v xml:space="preserve">Eine Plastikkugel hat einen Durchmesser von </v>
      </c>
      <c r="M308" t="str">
        <f t="shared" ca="1" si="845"/>
        <v xml:space="preserve"> mm. Wie gross ist die Oberfläche?</v>
      </c>
      <c r="O308" s="1" t="str">
        <f t="shared" ref="O308" ca="1" si="850">CONCATENATE(L308,F308,M308)</f>
        <v>Eine Plastikkugel hat einen Durchmesser von 104.6 mm. Wie gross ist die Oberfläche?</v>
      </c>
      <c r="P308" t="str">
        <f t="shared" ca="1" si="846"/>
        <v>34372.66 mm²</v>
      </c>
      <c r="Q308">
        <f t="shared" ca="1" si="715"/>
        <v>1613</v>
      </c>
    </row>
    <row r="309" spans="2:17" x14ac:dyDescent="0.25">
      <c r="B309" t="str">
        <f t="shared" ca="1" si="707"/>
        <v>Eine Stahlkugel hat einen Durchmesser von 89.2 mm. Wie gross ist die Oberfläche?</v>
      </c>
      <c r="C309" t="str">
        <f t="shared" ca="1" si="708"/>
        <v>24996.52 mm²</v>
      </c>
      <c r="E309">
        <f t="shared" ca="1" si="709"/>
        <v>26.5</v>
      </c>
      <c r="F309">
        <f t="shared" ca="1" si="710"/>
        <v>53</v>
      </c>
      <c r="G309">
        <f t="shared" ca="1" si="847"/>
        <v>77951.814914747942</v>
      </c>
      <c r="H309">
        <f t="shared" ca="1" si="848"/>
        <v>8824.7337639337293</v>
      </c>
      <c r="I309" t="str">
        <f t="shared" ca="1" si="711"/>
        <v xml:space="preserve"> mm</v>
      </c>
      <c r="J309" t="str">
        <f t="shared" ca="1" si="712"/>
        <v xml:space="preserve"> mm²</v>
      </c>
      <c r="K309" t="str">
        <f t="shared" ca="1" si="795"/>
        <v xml:space="preserve"> mm³</v>
      </c>
      <c r="L309" t="str">
        <f t="shared" ref="L309" ca="1" si="851">CONCATENATE(CHOOSE(RANDBETWEEN(1,9),$S$1,$S$2,$S$3,$S$4,$S$5,$S$6,$S$7,$S$8,$S$9),"hat ein Volumen von ")</f>
        <v xml:space="preserve">Eine Plastikkugel hat ein Volumen von </v>
      </c>
      <c r="M309" t="s">
        <v>22</v>
      </c>
      <c r="O309" s="1" t="str">
        <f t="shared" ref="O309" ca="1" si="852">CONCATENATE(L309,TRUNC(G309,3),K309,M309)</f>
        <v>Eine Plastikkugel hat ein Volumen von 77951.814 mm³. Wie gross ist der Radius?</v>
      </c>
      <c r="P309" t="str">
        <f t="shared" ref="P309:P310" ca="1" si="853">CONCATENATE(E309,I309)</f>
        <v>26.5 mm</v>
      </c>
      <c r="Q309">
        <f t="shared" ca="1" si="715"/>
        <v>19775</v>
      </c>
    </row>
    <row r="310" spans="2:17" x14ac:dyDescent="0.25">
      <c r="B310" t="str">
        <f t="shared" ca="1" si="707"/>
        <v>Eine Kugel hat eine Oberfläche von 78030.12 mm². Wie gross ist der Durchmesser?</v>
      </c>
      <c r="C310" t="str">
        <f t="shared" ca="1" si="708"/>
        <v>157.6 mm</v>
      </c>
      <c r="E310">
        <f t="shared" ca="1" si="709"/>
        <v>83</v>
      </c>
      <c r="F310">
        <f t="shared" ca="1" si="710"/>
        <v>166</v>
      </c>
      <c r="G310">
        <f t="shared" ca="1" si="847"/>
        <v>2395095.7848241958</v>
      </c>
      <c r="H310">
        <f t="shared" ca="1" si="848"/>
        <v>86569.727162320341</v>
      </c>
      <c r="I310" t="str">
        <f t="shared" ca="1" si="711"/>
        <v xml:space="preserve"> m</v>
      </c>
      <c r="J310" t="str">
        <f t="shared" ca="1" si="712"/>
        <v xml:space="preserve"> m²</v>
      </c>
      <c r="K310" t="str">
        <f t="shared" ca="1" si="795"/>
        <v xml:space="preserve"> m³</v>
      </c>
      <c r="L310" t="str">
        <f t="shared" ref="L310" ca="1" si="854">CONCATENATE(CHOOSE(RANDBETWEEN(1,9),$S$1,$S$2,$S$3,$S$4,$S$5,$S$6,$S$7,$S$8,$S$9),"hat eine Oberfläche von ")</f>
        <v xml:space="preserve">Eine Plastikkugel hat eine Oberfläche von </v>
      </c>
      <c r="M310" t="s">
        <v>22</v>
      </c>
      <c r="O310" s="1" t="str">
        <f t="shared" ref="O310" ca="1" si="855">CONCATENATE(L310,TRUNC(H310,2),J310,M310)</f>
        <v>Eine Plastikkugel hat eine Oberfläche von 86569.72 m². Wie gross ist der Radius?</v>
      </c>
      <c r="P310" t="str">
        <f t="shared" ca="1" si="853"/>
        <v>83 m</v>
      </c>
      <c r="Q310">
        <f t="shared" ca="1" si="715"/>
        <v>3188</v>
      </c>
    </row>
    <row r="311" spans="2:17" x14ac:dyDescent="0.25">
      <c r="B311" t="str">
        <f t="shared" ca="1" si="707"/>
        <v>Eine Glasmurmel hat einen Radius von 14.3 cm. Wie gross ist die Oberfläche?</v>
      </c>
      <c r="C311" t="str">
        <f t="shared" ca="1" si="708"/>
        <v>2569.69 cm²</v>
      </c>
      <c r="E311">
        <f t="shared" ca="1" si="709"/>
        <v>74.400000000000006</v>
      </c>
      <c r="F311">
        <f t="shared" ca="1" si="710"/>
        <v>148.80000000000001</v>
      </c>
      <c r="G311">
        <f t="shared" ca="1" si="847"/>
        <v>1725072.7540487004</v>
      </c>
      <c r="H311">
        <f t="shared" ca="1" si="848"/>
        <v>69559.385243899189</v>
      </c>
      <c r="I311" t="str">
        <f t="shared" ca="1" si="711"/>
        <v xml:space="preserve"> cm</v>
      </c>
      <c r="J311" t="str">
        <f t="shared" ca="1" si="712"/>
        <v xml:space="preserve"> cm²</v>
      </c>
      <c r="K311" t="str">
        <f t="shared" ca="1" si="795"/>
        <v xml:space="preserve"> cm³</v>
      </c>
      <c r="L311" t="str">
        <f t="shared" ref="L311" ca="1" si="856">CONCATENATE(CHOOSE(RANDBETWEEN(1,7),$S$1,$S$2,$S$3,$S$4,$S$5,$S$6,$S$7),"hat ein Volumen von ")</f>
        <v xml:space="preserve">Eine Glasmurmel hat ein Volumen von </v>
      </c>
      <c r="M311" t="s">
        <v>23</v>
      </c>
      <c r="O311" s="1" t="str">
        <f t="shared" ref="O311" ca="1" si="857">CONCATENATE(L311,TRUNC(G311,3),K311,M311)</f>
        <v>Eine Glasmurmel hat ein Volumen von 1725072.754 cm³. Wie gross ist der Durchmesser?</v>
      </c>
      <c r="P311" t="str">
        <f t="shared" ref="P311:P312" ca="1" si="858">CONCATENATE(F311,I311)</f>
        <v>148.8 cm</v>
      </c>
      <c r="Q311">
        <f t="shared" ca="1" si="715"/>
        <v>4541</v>
      </c>
    </row>
    <row r="312" spans="2:17" x14ac:dyDescent="0.25">
      <c r="B312" t="str">
        <f t="shared" ca="1" si="707"/>
        <v>Eine Glasmurmel hat ein Volumen von 6708.82 cm³. Wie gross ist der Radius?</v>
      </c>
      <c r="C312" t="str">
        <f t="shared" ca="1" si="708"/>
        <v>11.7 cm</v>
      </c>
      <c r="E312">
        <f t="shared" ca="1" si="709"/>
        <v>78.8</v>
      </c>
      <c r="F312">
        <f t="shared" ca="1" si="710"/>
        <v>157.6</v>
      </c>
      <c r="G312">
        <f t="shared" ca="1" si="847"/>
        <v>2049591.2661976537</v>
      </c>
      <c r="H312">
        <f t="shared" ca="1" si="848"/>
        <v>78030.124347626421</v>
      </c>
      <c r="I312" t="str">
        <f t="shared" ca="1" si="711"/>
        <v xml:space="preserve"> mm</v>
      </c>
      <c r="J312" t="str">
        <f t="shared" ca="1" si="712"/>
        <v xml:space="preserve"> mm²</v>
      </c>
      <c r="K312" t="str">
        <f t="shared" ca="1" si="795"/>
        <v xml:space="preserve"> mm³</v>
      </c>
      <c r="L312" t="str">
        <f t="shared" ref="L312" ca="1" si="859">CONCATENATE(CHOOSE(RANDBETWEEN(1,9),$S$1,$S$2,$S$3,$S$4,$S$5,$S$6,$S$7,$S$8,$S$9),"hat eine Oberfläche von ")</f>
        <v xml:space="preserve">Eine Kugel hat eine Oberfläche von </v>
      </c>
      <c r="M312" t="s">
        <v>23</v>
      </c>
      <c r="O312" s="1" t="str">
        <f t="shared" ref="O312" ca="1" si="860">CONCATENATE(L312,TRUNC(H312,2),J312,M312)</f>
        <v>Eine Kugel hat eine Oberfläche von 78030.12 mm². Wie gross ist der Durchmesser?</v>
      </c>
      <c r="P312" t="str">
        <f t="shared" ca="1" si="858"/>
        <v>157.6 mm</v>
      </c>
      <c r="Q312">
        <f t="shared" ca="1" si="715"/>
        <v>6045</v>
      </c>
    </row>
    <row r="313" spans="2:17" x14ac:dyDescent="0.25">
      <c r="B313" t="str">
        <f t="shared" ca="1" si="707"/>
        <v>Eine Steinkugel hat einen Radius von 56.7 cm. Wie gross ist die Oberfläche?</v>
      </c>
      <c r="C313" t="str">
        <f t="shared" ca="1" si="708"/>
        <v>40399.49 cm²</v>
      </c>
      <c r="E313">
        <f t="shared" ca="1" si="709"/>
        <v>9.5</v>
      </c>
      <c r="F313">
        <f t="shared" ca="1" si="710"/>
        <v>19</v>
      </c>
      <c r="G313">
        <f t="shared" ca="1" si="847"/>
        <v>3591.3640018287319</v>
      </c>
      <c r="H313">
        <f t="shared" ca="1" si="848"/>
        <v>1134.1149479459152</v>
      </c>
      <c r="I313" t="str">
        <f t="shared" ca="1" si="711"/>
        <v xml:space="preserve"> mm</v>
      </c>
      <c r="J313" t="str">
        <f t="shared" ca="1" si="712"/>
        <v xml:space="preserve"> mm²</v>
      </c>
      <c r="K313" t="str">
        <f t="shared" ca="1" si="795"/>
        <v xml:space="preserve"> mm³</v>
      </c>
      <c r="L313" t="str">
        <f t="shared" ref="L313" ca="1" si="861">CONCATENATE(CHOOSE(RANDBETWEEN(1,9),$S$1,$S$2,$S$3,$S$4,$S$5,$S$6,$S$7,$S$8,$S$9),"hat einen Radius von ")</f>
        <v xml:space="preserve">Eine Glaskugel hat einen Radius von </v>
      </c>
      <c r="M313" t="str">
        <f t="shared" ref="M313:M314" ca="1" si="862">CONCATENATE(I313,". Wie gross ist das Volumen?")</f>
        <v xml:space="preserve"> mm. Wie gross ist das Volumen?</v>
      </c>
      <c r="O313" s="1" t="str">
        <f t="shared" ref="O313" ca="1" si="863">CONCATENATE(L313,E313,M313)</f>
        <v>Eine Glaskugel hat einen Radius von 9.5 mm. Wie gross ist das Volumen?</v>
      </c>
      <c r="P313" t="str">
        <f t="shared" ref="P313:P314" ca="1" si="864">CONCATENATE(TRUNC(G313,3),K313)</f>
        <v>3591.364 mm³</v>
      </c>
      <c r="Q313">
        <f t="shared" ca="1" si="715"/>
        <v>15393</v>
      </c>
    </row>
    <row r="314" spans="2:17" x14ac:dyDescent="0.25">
      <c r="B314" t="str">
        <f t="shared" ca="1" si="707"/>
        <v>Eine Steinkugel hat eine Oberfläche von 70874.45 m². Wie gross ist der Durchmesser?</v>
      </c>
      <c r="C314" t="str">
        <f t="shared" ca="1" si="708"/>
        <v>150.2 m</v>
      </c>
      <c r="E314">
        <f t="shared" ca="1" si="709"/>
        <v>87.7</v>
      </c>
      <c r="F314">
        <f t="shared" ca="1" si="710"/>
        <v>175.4</v>
      </c>
      <c r="G314">
        <f t="shared" ca="1" si="847"/>
        <v>2825448.4587828428</v>
      </c>
      <c r="H314">
        <f t="shared" ca="1" si="848"/>
        <v>96651.600642514575</v>
      </c>
      <c r="I314" t="str">
        <f t="shared" ca="1" si="711"/>
        <v xml:space="preserve"> dm</v>
      </c>
      <c r="J314" t="str">
        <f t="shared" ca="1" si="712"/>
        <v xml:space="preserve"> dm²</v>
      </c>
      <c r="K314" t="str">
        <f t="shared" ca="1" si="795"/>
        <v xml:space="preserve"> dm³</v>
      </c>
      <c r="L314" t="str">
        <f t="shared" ref="L314" ca="1" si="865">CONCATENATE(CHOOSE(RANDBETWEEN(1,9),$S$1,$S$2,$S$3,$S$4,$S$5,$S$6,$S$7,$S$8,$S$9),"hat einen Durchmesser von ")</f>
        <v xml:space="preserve">Eine Steinkugel hat einen Durchmesser von </v>
      </c>
      <c r="M314" t="str">
        <f t="shared" ca="1" si="862"/>
        <v xml:space="preserve"> dm. Wie gross ist das Volumen?</v>
      </c>
      <c r="O314" s="1" t="str">
        <f t="shared" ref="O314" ca="1" si="866">CONCATENATE(L314,F314,M314)</f>
        <v>Eine Steinkugel hat einen Durchmesser von 175.4 dm. Wie gross ist das Volumen?</v>
      </c>
      <c r="P314" t="str">
        <f t="shared" ca="1" si="864"/>
        <v>2825448.458 dm³</v>
      </c>
      <c r="Q314">
        <f t="shared" ca="1" si="715"/>
        <v>15695</v>
      </c>
    </row>
    <row r="315" spans="2:17" x14ac:dyDescent="0.25">
      <c r="B315" t="str">
        <f t="shared" ca="1" si="707"/>
        <v>Eine kugelförmige Figur hat eine Oberfläche von 11766.64 mm². Wie gross ist der Radius?</v>
      </c>
      <c r="C315" t="str">
        <f t="shared" ca="1" si="708"/>
        <v>30.6 mm</v>
      </c>
      <c r="E315">
        <f t="shared" ca="1" si="709"/>
        <v>59.7</v>
      </c>
      <c r="F315">
        <f t="shared" ca="1" si="710"/>
        <v>119.4</v>
      </c>
      <c r="G315">
        <f t="shared" ca="1" si="847"/>
        <v>891274.74927433452</v>
      </c>
      <c r="H315">
        <f t="shared" ca="1" si="848"/>
        <v>44787.675842931385</v>
      </c>
      <c r="I315" t="str">
        <f t="shared" ca="1" si="711"/>
        <v xml:space="preserve"> m</v>
      </c>
      <c r="J315" t="str">
        <f t="shared" ca="1" si="712"/>
        <v xml:space="preserve"> m²</v>
      </c>
      <c r="K315" t="str">
        <f t="shared" ca="1" si="795"/>
        <v xml:space="preserve"> m³</v>
      </c>
      <c r="L315" t="str">
        <f t="shared" ref="L315" ca="1" si="867">CONCATENATE(CHOOSE(RANDBETWEEN(1,9),$S$1,$S$2,$S$3,$S$4,$S$5,$S$6,$S$7,$S$8,$S$9),"hat einen Radius von ")</f>
        <v xml:space="preserve">Ein Ball hat einen Radius von </v>
      </c>
      <c r="M315" t="str">
        <f t="shared" ref="M315:M316" ca="1" si="868">CONCATENATE(I315,". Wie gross ist die Oberfläche?")</f>
        <v xml:space="preserve"> m. Wie gross ist die Oberfläche?</v>
      </c>
      <c r="O315" s="1" t="str">
        <f t="shared" ca="1" si="718"/>
        <v>Ein Ball hat einen Radius von 59.7 m. Wie gross ist die Oberfläche?</v>
      </c>
      <c r="P315" t="str">
        <f t="shared" ref="P315:P316" ca="1" si="869">CONCATENATE(TRUNC(H315,2),J315)</f>
        <v>44787.67 m²</v>
      </c>
      <c r="Q315">
        <f t="shared" ca="1" si="715"/>
        <v>17407</v>
      </c>
    </row>
    <row r="316" spans="2:17" x14ac:dyDescent="0.25">
      <c r="B316" t="str">
        <f t="shared" ca="1" si="707"/>
        <v>Ein Ball hat einen Durchmesser von 8 m. Wie gross ist das Volumen?</v>
      </c>
      <c r="C316" t="str">
        <f t="shared" ca="1" si="708"/>
        <v>268.082 m³</v>
      </c>
      <c r="E316">
        <f t="shared" ca="1" si="709"/>
        <v>81.5</v>
      </c>
      <c r="F316">
        <f t="shared" ca="1" si="710"/>
        <v>163</v>
      </c>
      <c r="G316">
        <f t="shared" ca="1" si="847"/>
        <v>2267573.826626006</v>
      </c>
      <c r="H316">
        <f t="shared" ca="1" si="848"/>
        <v>83468.975213227211</v>
      </c>
      <c r="I316" t="str">
        <f t="shared" ca="1" si="711"/>
        <v xml:space="preserve"> mm</v>
      </c>
      <c r="J316" t="str">
        <f t="shared" ca="1" si="712"/>
        <v xml:space="preserve"> mm²</v>
      </c>
      <c r="K316" t="str">
        <f t="shared" ca="1" si="795"/>
        <v xml:space="preserve"> mm³</v>
      </c>
      <c r="L316" t="str">
        <f t="shared" ref="L316" ca="1" si="870">CONCATENATE(CHOOSE(RANDBETWEEN(1,9),$S$1,$S$2,$S$3,$S$4,$S$5,$S$6,$S$7,$S$8,$S$9),"hat einen Durchmesser von ")</f>
        <v xml:space="preserve">Eine kugelförmige Figur hat einen Durchmesser von </v>
      </c>
      <c r="M316" t="str">
        <f t="shared" ca="1" si="868"/>
        <v xml:space="preserve"> mm. Wie gross ist die Oberfläche?</v>
      </c>
      <c r="O316" s="1" t="str">
        <f t="shared" ref="O316" ca="1" si="871">CONCATENATE(L316,F316,M316)</f>
        <v>Eine kugelförmige Figur hat einen Durchmesser von 163 mm. Wie gross ist die Oberfläche?</v>
      </c>
      <c r="P316" t="str">
        <f t="shared" ca="1" si="869"/>
        <v>83468.97 mm²</v>
      </c>
      <c r="Q316">
        <f t="shared" ca="1" si="715"/>
        <v>12752</v>
      </c>
    </row>
    <row r="317" spans="2:17" x14ac:dyDescent="0.25">
      <c r="B317" t="str">
        <f t="shared" ca="1" si="707"/>
        <v>Eine Holzkugel hat eine Oberfläche von 844.96 m². Wie gross ist der Durchmesser?</v>
      </c>
      <c r="C317" t="str">
        <f t="shared" ca="1" si="708"/>
        <v>16.4 m</v>
      </c>
      <c r="E317">
        <f t="shared" ca="1" si="709"/>
        <v>11</v>
      </c>
      <c r="F317">
        <f t="shared" ca="1" si="710"/>
        <v>22</v>
      </c>
      <c r="G317">
        <f t="shared" ca="1" si="847"/>
        <v>5575.2797625706853</v>
      </c>
      <c r="H317">
        <f t="shared" ca="1" si="848"/>
        <v>1520.5308443374599</v>
      </c>
      <c r="I317" t="str">
        <f t="shared" ca="1" si="711"/>
        <v xml:space="preserve"> cm</v>
      </c>
      <c r="J317" t="str">
        <f t="shared" ca="1" si="712"/>
        <v xml:space="preserve"> cm²</v>
      </c>
      <c r="K317" t="str">
        <f t="shared" ca="1" si="795"/>
        <v xml:space="preserve"> cm³</v>
      </c>
      <c r="L317" t="str">
        <f t="shared" ref="L317" ca="1" si="872">CONCATENATE(CHOOSE(RANDBETWEEN(1,9),$S$1,$S$2,$S$3,$S$4,$S$5,$S$6,$S$7,$S$8,$S$9),"hat ein Volumen von ")</f>
        <v xml:space="preserve">Eine Steinkugel hat ein Volumen von </v>
      </c>
      <c r="M317" t="s">
        <v>22</v>
      </c>
      <c r="O317" s="1" t="str">
        <f t="shared" ref="O317" ca="1" si="873">CONCATENATE(L317,TRUNC(G317,3),K317,M317)</f>
        <v>Eine Steinkugel hat ein Volumen von 5575.279 cm³. Wie gross ist der Radius?</v>
      </c>
      <c r="P317" t="str">
        <f t="shared" ref="P317:P318" ca="1" si="874">CONCATENATE(E317,I317)</f>
        <v>11 cm</v>
      </c>
      <c r="Q317">
        <f t="shared" ca="1" si="715"/>
        <v>7895</v>
      </c>
    </row>
    <row r="318" spans="2:17" x14ac:dyDescent="0.25">
      <c r="B318" t="str">
        <f t="shared" ca="1" si="707"/>
        <v>Eine Glasmurmel hat einen Radius von 88.7 mm. Wie gross ist die Oberfläche?</v>
      </c>
      <c r="C318" t="str">
        <f t="shared" ca="1" si="708"/>
        <v>98868.3 mm²</v>
      </c>
      <c r="E318">
        <f t="shared" ca="1" si="709"/>
        <v>6.8</v>
      </c>
      <c r="F318">
        <f t="shared" ca="1" si="710"/>
        <v>13.6</v>
      </c>
      <c r="G318">
        <f t="shared" ca="1" si="847"/>
        <v>1317.0896816713941</v>
      </c>
      <c r="H318">
        <f t="shared" ca="1" si="848"/>
        <v>581.06897720796803</v>
      </c>
      <c r="I318" t="str">
        <f t="shared" ca="1" si="711"/>
        <v xml:space="preserve"> dm</v>
      </c>
      <c r="J318" t="str">
        <f t="shared" ca="1" si="712"/>
        <v xml:space="preserve"> dm²</v>
      </c>
      <c r="K318" t="str">
        <f t="shared" ca="1" si="795"/>
        <v xml:space="preserve"> dm³</v>
      </c>
      <c r="L318" t="str">
        <f t="shared" ref="L318" ca="1" si="875">CONCATENATE(CHOOSE(RANDBETWEEN(1,9),$S$1,$S$2,$S$3,$S$4,$S$5,$S$6,$S$7,$S$8,$S$9),"hat eine Oberfläche von ")</f>
        <v xml:space="preserve">Eine Stahlkugel hat eine Oberfläche von </v>
      </c>
      <c r="M318" t="s">
        <v>22</v>
      </c>
      <c r="O318" s="1" t="str">
        <f t="shared" ref="O318" ca="1" si="876">CONCATENATE(L318,TRUNC(H318,2),J318,M318)</f>
        <v>Eine Stahlkugel hat eine Oberfläche von 581.06 dm². Wie gross ist der Radius?</v>
      </c>
      <c r="P318" t="str">
        <f t="shared" ca="1" si="874"/>
        <v>6.8 dm</v>
      </c>
      <c r="Q318">
        <f t="shared" ca="1" si="715"/>
        <v>2746</v>
      </c>
    </row>
    <row r="319" spans="2:17" x14ac:dyDescent="0.25">
      <c r="B319" t="str">
        <f t="shared" ca="1" si="707"/>
        <v>Eine Glasmurmel hat einen Durchmesser von 76.4 m. Wie gross ist das Volumen?</v>
      </c>
      <c r="C319" t="str">
        <f t="shared" ca="1" si="708"/>
        <v>233495.598 m³</v>
      </c>
      <c r="E319">
        <f t="shared" ca="1" si="709"/>
        <v>52.1</v>
      </c>
      <c r="F319">
        <f t="shared" ca="1" si="710"/>
        <v>104.2</v>
      </c>
      <c r="G319">
        <f t="shared" ca="1" si="847"/>
        <v>592381.89843023731</v>
      </c>
      <c r="H319">
        <f t="shared" ca="1" si="848"/>
        <v>34110.282059322686</v>
      </c>
      <c r="I319" t="str">
        <f t="shared" ca="1" si="711"/>
        <v xml:space="preserve"> m</v>
      </c>
      <c r="J319" t="str">
        <f t="shared" ca="1" si="712"/>
        <v xml:space="preserve"> m²</v>
      </c>
      <c r="K319" t="str">
        <f t="shared" ca="1" si="795"/>
        <v xml:space="preserve"> m³</v>
      </c>
      <c r="L319" t="str">
        <f t="shared" ref="L319" ca="1" si="877">CONCATENATE(CHOOSE(RANDBETWEEN(1,7),$S$1,$S$2,$S$3,$S$4,$S$5,$S$6,$S$7),"hat ein Volumen von ")</f>
        <v xml:space="preserve">Eine Stahlkugel hat ein Volumen von </v>
      </c>
      <c r="M319" t="s">
        <v>23</v>
      </c>
      <c r="O319" s="1" t="str">
        <f t="shared" ref="O319" ca="1" si="878">CONCATENATE(L319,TRUNC(G319,3),K319,M319)</f>
        <v>Eine Stahlkugel hat ein Volumen von 592381.898 m³. Wie gross ist der Durchmesser?</v>
      </c>
      <c r="P319" t="str">
        <f t="shared" ref="P319:P320" ca="1" si="879">CONCATENATE(F319,I319)</f>
        <v>104.2 m</v>
      </c>
      <c r="Q319">
        <f t="shared" ca="1" si="715"/>
        <v>9665</v>
      </c>
    </row>
    <row r="320" spans="2:17" x14ac:dyDescent="0.25">
      <c r="B320" t="str">
        <f t="shared" ca="1" si="707"/>
        <v>Eine Glasmurmel hat ein Volumen von 319290.633 mm³. Wie gross ist der Durchmesser?</v>
      </c>
      <c r="C320" t="str">
        <f t="shared" ca="1" si="708"/>
        <v>84.8 mm</v>
      </c>
      <c r="E320">
        <f t="shared" ca="1" si="709"/>
        <v>48.3</v>
      </c>
      <c r="F320">
        <f t="shared" ca="1" si="710"/>
        <v>96.6</v>
      </c>
      <c r="G320">
        <f t="shared" ca="1" si="847"/>
        <v>471986.96151477104</v>
      </c>
      <c r="H320">
        <f t="shared" ca="1" si="848"/>
        <v>29315.960342532369</v>
      </c>
      <c r="I320" t="str">
        <f t="shared" ca="1" si="711"/>
        <v xml:space="preserve"> dm</v>
      </c>
      <c r="J320" t="str">
        <f t="shared" ca="1" si="712"/>
        <v xml:space="preserve"> dm²</v>
      </c>
      <c r="K320" t="str">
        <f t="shared" ca="1" si="795"/>
        <v xml:space="preserve"> dm³</v>
      </c>
      <c r="L320" t="str">
        <f t="shared" ref="L320" ca="1" si="880">CONCATENATE(CHOOSE(RANDBETWEEN(1,9),$S$1,$S$2,$S$3,$S$4,$S$5,$S$6,$S$7,$S$8,$S$9),"hat eine Oberfläche von ")</f>
        <v xml:space="preserve">Eine Steinkugel hat eine Oberfläche von </v>
      </c>
      <c r="M320" t="s">
        <v>23</v>
      </c>
      <c r="O320" s="1" t="str">
        <f t="shared" ref="O320" ca="1" si="881">CONCATENATE(L320,TRUNC(H320,2),J320,M320)</f>
        <v>Eine Steinkugel hat eine Oberfläche von 29315.96 dm². Wie gross ist der Durchmesser?</v>
      </c>
      <c r="P320" t="str">
        <f t="shared" ca="1" si="879"/>
        <v>96.6 dm</v>
      </c>
      <c r="Q320">
        <f t="shared" ca="1" si="715"/>
        <v>14495</v>
      </c>
    </row>
    <row r="321" spans="2:17" x14ac:dyDescent="0.25">
      <c r="B321" t="str">
        <f t="shared" ca="1" si="707"/>
        <v>Eine Glasmurmel hat ein Volumen von 319290.633 mm³. Wie gross ist der Durchmesser?</v>
      </c>
      <c r="C321" t="str">
        <f t="shared" ca="1" si="708"/>
        <v>84.8 mm</v>
      </c>
      <c r="E321">
        <f t="shared" ca="1" si="709"/>
        <v>84.7</v>
      </c>
      <c r="F321">
        <f t="shared" ca="1" si="710"/>
        <v>169.4</v>
      </c>
      <c r="G321">
        <f t="shared" ca="1" si="847"/>
        <v>2545299.1958456836</v>
      </c>
      <c r="H321">
        <f t="shared" ca="1" si="848"/>
        <v>90152.273760768003</v>
      </c>
      <c r="I321" t="str">
        <f t="shared" ca="1" si="711"/>
        <v xml:space="preserve"> dm</v>
      </c>
      <c r="J321" t="str">
        <f t="shared" ca="1" si="712"/>
        <v xml:space="preserve"> dm²</v>
      </c>
      <c r="K321" t="str">
        <f t="shared" ca="1" si="795"/>
        <v xml:space="preserve"> dm³</v>
      </c>
      <c r="L321" t="str">
        <f t="shared" ref="L321" ca="1" si="882">CONCATENATE(CHOOSE(RANDBETWEEN(1,9),$S$1,$S$2,$S$3,$S$4,$S$5,$S$6,$S$7,$S$8,$S$9),"hat einen Radius von ")</f>
        <v xml:space="preserve">Eine kugelförmige Figur hat einen Radius von </v>
      </c>
      <c r="M321" t="str">
        <f t="shared" ref="M321:M322" ca="1" si="883">CONCATENATE(I321,". Wie gross ist das Volumen?")</f>
        <v xml:space="preserve"> dm. Wie gross ist das Volumen?</v>
      </c>
      <c r="O321" s="1" t="str">
        <f t="shared" ref="O321" ca="1" si="884">CONCATENATE(L321,E321,M321)</f>
        <v>Eine kugelförmige Figur hat einen Radius von 84.7 dm. Wie gross ist das Volumen?</v>
      </c>
      <c r="P321" t="str">
        <f t="shared" ref="P321:P322" ca="1" si="885">CONCATENATE(TRUNC(G321,3),K321)</f>
        <v>2545299.195 dm³</v>
      </c>
      <c r="Q321">
        <f t="shared" ca="1" si="715"/>
        <v>10199</v>
      </c>
    </row>
    <row r="322" spans="2:17" x14ac:dyDescent="0.25">
      <c r="B322" t="str">
        <f t="shared" ref="B322:B385" ca="1" si="886">INDIRECT("O"&amp;MATCH(LARGE(Q$1:Q$450,ROW()),Q$1:Q$450,0))</f>
        <v>Eine Kugel hat eine Oberfläche von 71441.82 cm². Wie gross ist der Radius?</v>
      </c>
      <c r="C322" t="str">
        <f t="shared" ref="C322:C385" ca="1" si="887">INDIRECT("P"&amp;MATCH(LARGE(Q$1:Q$450,ROW()),Q$1:Q$450,0))</f>
        <v>75.4 cm</v>
      </c>
      <c r="E322">
        <f t="shared" ref="E322:E385" ca="1" si="888">1+(RANDBETWEEN(1,900)/10)</f>
        <v>3</v>
      </c>
      <c r="F322">
        <f t="shared" ref="F322:F385" ca="1" si="889">E322*2</f>
        <v>6</v>
      </c>
      <c r="G322">
        <f t="shared" ca="1" si="847"/>
        <v>113.09733552923255</v>
      </c>
      <c r="H322">
        <f t="shared" ca="1" si="848"/>
        <v>113.09733552923255</v>
      </c>
      <c r="I322" t="str">
        <f t="shared" ref="I322:I385" ca="1" si="890">CHOOSE(RANDBETWEEN(1,4),$R$1,$R$2,$R$3,$R$4)</f>
        <v xml:space="preserve"> m</v>
      </c>
      <c r="J322" t="str">
        <f t="shared" ref="J322:J385" ca="1" si="891">CONCATENATE(I322,"²")</f>
        <v xml:space="preserve"> m²</v>
      </c>
      <c r="K322" t="str">
        <f t="shared" ca="1" si="795"/>
        <v xml:space="preserve"> m³</v>
      </c>
      <c r="L322" t="str">
        <f t="shared" ref="L322" ca="1" si="892">CONCATENATE(CHOOSE(RANDBETWEEN(1,9),$S$1,$S$2,$S$3,$S$4,$S$5,$S$6,$S$7,$S$8,$S$9),"hat einen Durchmesser von ")</f>
        <v xml:space="preserve">Eine Plastikkugel hat einen Durchmesser von </v>
      </c>
      <c r="M322" t="str">
        <f t="shared" ca="1" si="883"/>
        <v xml:space="preserve"> m. Wie gross ist das Volumen?</v>
      </c>
      <c r="O322" s="1" t="str">
        <f t="shared" ref="O322" ca="1" si="893">CONCATENATE(L322,F322,M322)</f>
        <v>Eine Plastikkugel hat einen Durchmesser von 6 m. Wie gross ist das Volumen?</v>
      </c>
      <c r="P322" t="str">
        <f t="shared" ca="1" si="885"/>
        <v>113.097 m³</v>
      </c>
      <c r="Q322">
        <f t="shared" ref="Q322:Q385" ca="1" si="894">RANDBETWEEN(1,20000)</f>
        <v>2480</v>
      </c>
    </row>
    <row r="323" spans="2:17" x14ac:dyDescent="0.25">
      <c r="B323" t="str">
        <f t="shared" ca="1" si="886"/>
        <v>Eine Plastikkugel hat ein Volumen von 627151.077 dm³. Wie gross ist der Durchmesser?</v>
      </c>
      <c r="C323" t="str">
        <f t="shared" ca="1" si="887"/>
        <v>106.2 dm</v>
      </c>
      <c r="E323">
        <f t="shared" ca="1" si="888"/>
        <v>14.3</v>
      </c>
      <c r="F323">
        <f t="shared" ca="1" si="889"/>
        <v>28.6</v>
      </c>
      <c r="G323">
        <f t="shared" ca="1" si="847"/>
        <v>12248.889638367798</v>
      </c>
      <c r="H323">
        <f t="shared" ca="1" si="848"/>
        <v>2569.6971269303071</v>
      </c>
      <c r="I323" t="str">
        <f t="shared" ca="1" si="890"/>
        <v xml:space="preserve"> cm</v>
      </c>
      <c r="J323" t="str">
        <f t="shared" ca="1" si="891"/>
        <v xml:space="preserve"> cm²</v>
      </c>
      <c r="K323" t="str">
        <f t="shared" ca="1" si="795"/>
        <v xml:space="preserve"> cm³</v>
      </c>
      <c r="L323" t="str">
        <f t="shared" ref="L323" ca="1" si="895">CONCATENATE(CHOOSE(RANDBETWEEN(1,9),$S$1,$S$2,$S$3,$S$4,$S$5,$S$6,$S$7,$S$8,$S$9),"hat einen Radius von ")</f>
        <v xml:space="preserve">Eine Glasmurmel hat einen Radius von </v>
      </c>
      <c r="M323" t="str">
        <f t="shared" ref="M323:M324" ca="1" si="896">CONCATENATE(I323,". Wie gross ist die Oberfläche?")</f>
        <v xml:space="preserve"> cm. Wie gross ist die Oberfläche?</v>
      </c>
      <c r="O323" s="1" t="str">
        <f t="shared" ref="O323:O379" ca="1" si="897">CONCATENATE(L323,E323,M323)</f>
        <v>Eine Glasmurmel hat einen Radius von 14.3 cm. Wie gross ist die Oberfläche?</v>
      </c>
      <c r="P323" t="str">
        <f t="shared" ref="P323:P324" ca="1" si="898">CONCATENATE(TRUNC(H323,2),J323)</f>
        <v>2569.69 cm²</v>
      </c>
      <c r="Q323">
        <f t="shared" ca="1" si="894"/>
        <v>6018</v>
      </c>
    </row>
    <row r="324" spans="2:17" x14ac:dyDescent="0.25">
      <c r="B324" t="str">
        <f t="shared" ca="1" si="886"/>
        <v>Eine Stahlkugel hat einen Durchmesser von 25.6 m. Wie gross ist die Oberfläche?</v>
      </c>
      <c r="C324" t="str">
        <f t="shared" ca="1" si="887"/>
        <v>2058.87 m²</v>
      </c>
      <c r="E324">
        <f t="shared" ca="1" si="888"/>
        <v>51.1</v>
      </c>
      <c r="F324">
        <f t="shared" ca="1" si="889"/>
        <v>102.2</v>
      </c>
      <c r="G324">
        <f t="shared" ca="1" si="847"/>
        <v>558922.13548971794</v>
      </c>
      <c r="H324">
        <f t="shared" ca="1" si="848"/>
        <v>32813.432611920813</v>
      </c>
      <c r="I324" t="str">
        <f t="shared" ca="1" si="890"/>
        <v xml:space="preserve"> mm</v>
      </c>
      <c r="J324" t="str">
        <f t="shared" ca="1" si="891"/>
        <v xml:space="preserve"> mm²</v>
      </c>
      <c r="K324" t="str">
        <f t="shared" ca="1" si="795"/>
        <v xml:space="preserve"> mm³</v>
      </c>
      <c r="L324" t="str">
        <f t="shared" ref="L324" ca="1" si="899">CONCATENATE(CHOOSE(RANDBETWEEN(1,9),$S$1,$S$2,$S$3,$S$4,$S$5,$S$6,$S$7,$S$8,$S$9),"hat einen Durchmesser von ")</f>
        <v xml:space="preserve">Eine Plastikkugel hat einen Durchmesser von </v>
      </c>
      <c r="M324" t="str">
        <f t="shared" ca="1" si="896"/>
        <v xml:space="preserve"> mm. Wie gross ist die Oberfläche?</v>
      </c>
      <c r="O324" s="1" t="str">
        <f t="shared" ref="O324" ca="1" si="900">CONCATENATE(L324,F324,M324)</f>
        <v>Eine Plastikkugel hat einen Durchmesser von 102.2 mm. Wie gross ist die Oberfläche?</v>
      </c>
      <c r="P324" t="str">
        <f t="shared" ca="1" si="898"/>
        <v>32813.43 mm²</v>
      </c>
      <c r="Q324">
        <f t="shared" ca="1" si="894"/>
        <v>6302</v>
      </c>
    </row>
    <row r="325" spans="2:17" x14ac:dyDescent="0.25">
      <c r="B325" t="str">
        <f t="shared" ca="1" si="886"/>
        <v>Eine Holzkugel hat einen Durchmesser von 126.4 dm. Wie gross ist die Oberfläche?</v>
      </c>
      <c r="C325" t="str">
        <f t="shared" ca="1" si="887"/>
        <v>50193.1 dm²</v>
      </c>
      <c r="E325">
        <f t="shared" ca="1" si="888"/>
        <v>86.5</v>
      </c>
      <c r="F325">
        <f t="shared" ca="1" si="889"/>
        <v>173</v>
      </c>
      <c r="G325">
        <f t="shared" ca="1" si="847"/>
        <v>2711046.2815944972</v>
      </c>
      <c r="H325">
        <f t="shared" ca="1" si="848"/>
        <v>94024.726529288921</v>
      </c>
      <c r="I325" t="str">
        <f t="shared" ca="1" si="890"/>
        <v xml:space="preserve"> dm</v>
      </c>
      <c r="J325" t="str">
        <f t="shared" ca="1" si="891"/>
        <v xml:space="preserve"> dm²</v>
      </c>
      <c r="K325" t="str">
        <f t="shared" ca="1" si="795"/>
        <v xml:space="preserve"> dm³</v>
      </c>
      <c r="L325" t="str">
        <f t="shared" ref="L325" ca="1" si="901">CONCATENATE(CHOOSE(RANDBETWEEN(1,9),$S$1,$S$2,$S$3,$S$4,$S$5,$S$6,$S$7,$S$8,$S$9),"hat ein Volumen von ")</f>
        <v xml:space="preserve">Ein Ball hat ein Volumen von </v>
      </c>
      <c r="M325" t="s">
        <v>22</v>
      </c>
      <c r="O325" s="1" t="str">
        <f t="shared" ref="O325" ca="1" si="902">CONCATENATE(L325,TRUNC(G325,3),K325,M325)</f>
        <v>Ein Ball hat ein Volumen von 2711046.281 dm³. Wie gross ist der Radius?</v>
      </c>
      <c r="P325" t="str">
        <f t="shared" ref="P325:P326" ca="1" si="903">CONCATENATE(E325,I325)</f>
        <v>86.5 dm</v>
      </c>
      <c r="Q325">
        <f t="shared" ca="1" si="894"/>
        <v>14305</v>
      </c>
    </row>
    <row r="326" spans="2:17" x14ac:dyDescent="0.25">
      <c r="B326" t="str">
        <f t="shared" ca="1" si="886"/>
        <v>Ein Ball hat einen Radius von 63 m. Wie gross ist das Volumen?</v>
      </c>
      <c r="C326" t="str">
        <f t="shared" ca="1" si="887"/>
        <v>1047394.424 m³</v>
      </c>
      <c r="E326">
        <f t="shared" ca="1" si="888"/>
        <v>58</v>
      </c>
      <c r="F326">
        <f t="shared" ca="1" si="889"/>
        <v>116</v>
      </c>
      <c r="G326">
        <f t="shared" ca="1" si="847"/>
        <v>817283.23443628231</v>
      </c>
      <c r="H326">
        <f t="shared" ca="1" si="848"/>
        <v>42273.270746704256</v>
      </c>
      <c r="I326" t="str">
        <f t="shared" ca="1" si="890"/>
        <v xml:space="preserve"> cm</v>
      </c>
      <c r="J326" t="str">
        <f t="shared" ca="1" si="891"/>
        <v xml:space="preserve"> cm²</v>
      </c>
      <c r="K326" t="str">
        <f t="shared" ca="1" si="795"/>
        <v xml:space="preserve"> cm³</v>
      </c>
      <c r="L326" t="str">
        <f t="shared" ref="L326" ca="1" si="904">CONCATENATE(CHOOSE(RANDBETWEEN(1,9),$S$1,$S$2,$S$3,$S$4,$S$5,$S$6,$S$7,$S$8,$S$9),"hat eine Oberfläche von ")</f>
        <v xml:space="preserve">Eine Kugel hat eine Oberfläche von </v>
      </c>
      <c r="M326" t="s">
        <v>22</v>
      </c>
      <c r="O326" s="1" t="str">
        <f t="shared" ref="O326" ca="1" si="905">CONCATENATE(L326,TRUNC(H326,2),J326,M326)</f>
        <v>Eine Kugel hat eine Oberfläche von 42273.27 cm². Wie gross ist der Radius?</v>
      </c>
      <c r="P326" t="str">
        <f t="shared" ca="1" si="903"/>
        <v>58 cm</v>
      </c>
      <c r="Q326">
        <f t="shared" ca="1" si="894"/>
        <v>11842</v>
      </c>
    </row>
    <row r="327" spans="2:17" x14ac:dyDescent="0.25">
      <c r="B327" t="str">
        <f t="shared" ca="1" si="886"/>
        <v>Ein Ball hat eine Oberfläche von 3421.19 mm². Wie gross ist der Durchmesser?</v>
      </c>
      <c r="C327" t="str">
        <f t="shared" ca="1" si="887"/>
        <v>33 mm</v>
      </c>
      <c r="E327">
        <f t="shared" ca="1" si="888"/>
        <v>65</v>
      </c>
      <c r="F327">
        <f t="shared" ca="1" si="889"/>
        <v>130</v>
      </c>
      <c r="G327">
        <f t="shared" ca="1" si="847"/>
        <v>1150346.5099894626</v>
      </c>
      <c r="H327">
        <f t="shared" ca="1" si="848"/>
        <v>53092.915845667507</v>
      </c>
      <c r="I327" t="str">
        <f t="shared" ca="1" si="890"/>
        <v xml:space="preserve"> m</v>
      </c>
      <c r="J327" t="str">
        <f t="shared" ca="1" si="891"/>
        <v xml:space="preserve"> m²</v>
      </c>
      <c r="K327" t="str">
        <f t="shared" ca="1" si="795"/>
        <v xml:space="preserve"> m³</v>
      </c>
      <c r="L327" t="str">
        <f t="shared" ref="L327" ca="1" si="906">CONCATENATE(CHOOSE(RANDBETWEEN(1,7),$S$1,$S$2,$S$3,$S$4,$S$5,$S$6,$S$7),"hat ein Volumen von ")</f>
        <v xml:space="preserve">Eine Glaskugel hat ein Volumen von </v>
      </c>
      <c r="M327" t="s">
        <v>23</v>
      </c>
      <c r="O327" s="1" t="str">
        <f t="shared" ref="O327" ca="1" si="907">CONCATENATE(L327,TRUNC(G327,3),K327,M327)</f>
        <v>Eine Glaskugel hat ein Volumen von 1150346.509 m³. Wie gross ist der Durchmesser?</v>
      </c>
      <c r="P327" t="str">
        <f t="shared" ref="P327:P328" ca="1" si="908">CONCATENATE(F327,I327)</f>
        <v>130 m</v>
      </c>
      <c r="Q327">
        <f t="shared" ca="1" si="894"/>
        <v>3619</v>
      </c>
    </row>
    <row r="328" spans="2:17" x14ac:dyDescent="0.25">
      <c r="B328" t="str">
        <f t="shared" ca="1" si="886"/>
        <v>Eine Stahlkugel hat ein Volumen von 2335006.613 m³. Wie gross ist der Durchmesser?</v>
      </c>
      <c r="C328" t="str">
        <f t="shared" ca="1" si="887"/>
        <v>164.6 m</v>
      </c>
      <c r="E328">
        <f t="shared" ca="1" si="888"/>
        <v>53.6</v>
      </c>
      <c r="F328">
        <f t="shared" ca="1" si="889"/>
        <v>107.2</v>
      </c>
      <c r="G328">
        <f t="shared" ca="1" si="847"/>
        <v>645034.55148143077</v>
      </c>
      <c r="H328">
        <f t="shared" ca="1" si="848"/>
        <v>36102.680120229328</v>
      </c>
      <c r="I328" t="str">
        <f t="shared" ca="1" si="890"/>
        <v xml:space="preserve"> cm</v>
      </c>
      <c r="J328" t="str">
        <f t="shared" ca="1" si="891"/>
        <v xml:space="preserve"> cm²</v>
      </c>
      <c r="K328" t="str">
        <f t="shared" ca="1" si="795"/>
        <v xml:space="preserve"> cm³</v>
      </c>
      <c r="L328" t="str">
        <f t="shared" ref="L328" ca="1" si="909">CONCATENATE(CHOOSE(RANDBETWEEN(1,9),$S$1,$S$2,$S$3,$S$4,$S$5,$S$6,$S$7,$S$8,$S$9),"hat eine Oberfläche von ")</f>
        <v xml:space="preserve">Eine Kugel hat eine Oberfläche von </v>
      </c>
      <c r="M328" t="s">
        <v>23</v>
      </c>
      <c r="O328" s="1" t="str">
        <f t="shared" ref="O328" ca="1" si="910">CONCATENATE(L328,TRUNC(H328,2),J328,M328)</f>
        <v>Eine Kugel hat eine Oberfläche von 36102.68 cm². Wie gross ist der Durchmesser?</v>
      </c>
      <c r="P328" t="str">
        <f t="shared" ca="1" si="908"/>
        <v>107.2 cm</v>
      </c>
      <c r="Q328">
        <f t="shared" ca="1" si="894"/>
        <v>17586</v>
      </c>
    </row>
    <row r="329" spans="2:17" x14ac:dyDescent="0.25">
      <c r="B329" t="str">
        <f t="shared" ca="1" si="886"/>
        <v>Ein Ball hat eine Oberfläche von 27405.87 mm². Wie gross ist der Durchmesser?</v>
      </c>
      <c r="C329" t="str">
        <f t="shared" ca="1" si="887"/>
        <v>93.4 mm</v>
      </c>
      <c r="E329">
        <f t="shared" ca="1" si="888"/>
        <v>65.900000000000006</v>
      </c>
      <c r="F329">
        <f t="shared" ca="1" si="889"/>
        <v>131.80000000000001</v>
      </c>
      <c r="G329">
        <f t="shared" ca="1" si="847"/>
        <v>1198794.8072914688</v>
      </c>
      <c r="H329">
        <f t="shared" ca="1" si="848"/>
        <v>54573.359967745164</v>
      </c>
      <c r="I329" t="str">
        <f t="shared" ca="1" si="890"/>
        <v xml:space="preserve"> mm</v>
      </c>
      <c r="J329" t="str">
        <f t="shared" ca="1" si="891"/>
        <v xml:space="preserve"> mm²</v>
      </c>
      <c r="K329" t="str">
        <f t="shared" ca="1" si="795"/>
        <v xml:space="preserve"> mm³</v>
      </c>
      <c r="L329" t="str">
        <f t="shared" ref="L329" ca="1" si="911">CONCATENATE(CHOOSE(RANDBETWEEN(1,9),$S$1,$S$2,$S$3,$S$4,$S$5,$S$6,$S$7,$S$8,$S$9),"hat einen Radius von ")</f>
        <v xml:space="preserve">Eine Steinkugel hat einen Radius von </v>
      </c>
      <c r="M329" t="str">
        <f t="shared" ref="M329:M330" ca="1" si="912">CONCATENATE(I329,". Wie gross ist das Volumen?")</f>
        <v xml:space="preserve"> mm. Wie gross ist das Volumen?</v>
      </c>
      <c r="O329" s="1" t="str">
        <f t="shared" ref="O329" ca="1" si="913">CONCATENATE(L329,E329,M329)</f>
        <v>Eine Steinkugel hat einen Radius von 65.9 mm. Wie gross ist das Volumen?</v>
      </c>
      <c r="P329" t="str">
        <f t="shared" ref="P329:P330" ca="1" si="914">CONCATENATE(TRUNC(G329,3),K329)</f>
        <v>1198794.807 mm³</v>
      </c>
      <c r="Q329">
        <f t="shared" ca="1" si="894"/>
        <v>11506</v>
      </c>
    </row>
    <row r="330" spans="2:17" x14ac:dyDescent="0.25">
      <c r="B330" t="str">
        <f t="shared" ca="1" si="886"/>
        <v>Eine Steinkugel hat einen Durchmesser von 130 dm. Wie gross ist das Volumen?</v>
      </c>
      <c r="C330" t="str">
        <f t="shared" ca="1" si="887"/>
        <v>1150346.509 dm³</v>
      </c>
      <c r="E330">
        <f t="shared" ca="1" si="888"/>
        <v>3</v>
      </c>
      <c r="F330">
        <f t="shared" ca="1" si="889"/>
        <v>6</v>
      </c>
      <c r="G330">
        <f t="shared" ca="1" si="847"/>
        <v>113.09733552923255</v>
      </c>
      <c r="H330">
        <f t="shared" ca="1" si="848"/>
        <v>113.09733552923255</v>
      </c>
      <c r="I330" t="str">
        <f t="shared" ca="1" si="890"/>
        <v xml:space="preserve"> dm</v>
      </c>
      <c r="J330" t="str">
        <f t="shared" ca="1" si="891"/>
        <v xml:space="preserve"> dm²</v>
      </c>
      <c r="K330" t="str">
        <f t="shared" ca="1" si="795"/>
        <v xml:space="preserve"> dm³</v>
      </c>
      <c r="L330" t="str">
        <f t="shared" ref="L330" ca="1" si="915">CONCATENATE(CHOOSE(RANDBETWEEN(1,9),$S$1,$S$2,$S$3,$S$4,$S$5,$S$6,$S$7,$S$8,$S$9),"hat einen Durchmesser von ")</f>
        <v xml:space="preserve">Eine Holzkugel hat einen Durchmesser von </v>
      </c>
      <c r="M330" t="str">
        <f t="shared" ca="1" si="912"/>
        <v xml:space="preserve"> dm. Wie gross ist das Volumen?</v>
      </c>
      <c r="O330" s="1" t="str">
        <f t="shared" ref="O330" ca="1" si="916">CONCATENATE(L330,F330,M330)</f>
        <v>Eine Holzkugel hat einen Durchmesser von 6 dm. Wie gross ist das Volumen?</v>
      </c>
      <c r="P330" t="str">
        <f t="shared" ca="1" si="914"/>
        <v>113.097 dm³</v>
      </c>
      <c r="Q330">
        <f t="shared" ca="1" si="894"/>
        <v>17000</v>
      </c>
    </row>
    <row r="331" spans="2:17" x14ac:dyDescent="0.25">
      <c r="B331" t="str">
        <f t="shared" ca="1" si="886"/>
        <v>Eine Steinkugel hat einen Radius von 88.7 m. Wie gross ist die Oberfläche?</v>
      </c>
      <c r="C331" t="str">
        <f t="shared" ca="1" si="887"/>
        <v>98868.3 m²</v>
      </c>
      <c r="E331">
        <f t="shared" ca="1" si="888"/>
        <v>86.2</v>
      </c>
      <c r="F331">
        <f t="shared" ca="1" si="889"/>
        <v>172.4</v>
      </c>
      <c r="G331">
        <f t="shared" ca="1" si="847"/>
        <v>2682936.5797336078</v>
      </c>
      <c r="H331">
        <f t="shared" ca="1" si="848"/>
        <v>93373.662867758976</v>
      </c>
      <c r="I331" t="str">
        <f t="shared" ca="1" si="890"/>
        <v xml:space="preserve"> m</v>
      </c>
      <c r="J331" t="str">
        <f t="shared" ca="1" si="891"/>
        <v xml:space="preserve"> m²</v>
      </c>
      <c r="K331" t="str">
        <f t="shared" ca="1" si="795"/>
        <v xml:space="preserve"> m³</v>
      </c>
      <c r="L331" t="str">
        <f t="shared" ref="L331" ca="1" si="917">CONCATENATE(CHOOSE(RANDBETWEEN(1,9),$S$1,$S$2,$S$3,$S$4,$S$5,$S$6,$S$7,$S$8,$S$9),"hat einen Radius von ")</f>
        <v xml:space="preserve">Eine Kugel hat einen Radius von </v>
      </c>
      <c r="M331" t="str">
        <f t="shared" ref="M331:M332" ca="1" si="918">CONCATENATE(I331,". Wie gross ist die Oberfläche?")</f>
        <v xml:space="preserve"> m. Wie gross ist die Oberfläche?</v>
      </c>
      <c r="O331" s="1" t="str">
        <f t="shared" ca="1" si="897"/>
        <v>Eine Kugel hat einen Radius von 86.2 m. Wie gross ist die Oberfläche?</v>
      </c>
      <c r="P331" t="str">
        <f t="shared" ref="P331:P332" ca="1" si="919">CONCATENATE(TRUNC(H331,2),J331)</f>
        <v>93373.66 m²</v>
      </c>
      <c r="Q331">
        <f t="shared" ca="1" si="894"/>
        <v>14899</v>
      </c>
    </row>
    <row r="332" spans="2:17" x14ac:dyDescent="0.25">
      <c r="B332" t="str">
        <f t="shared" ca="1" si="886"/>
        <v>Eine Holzkugel hat einen Radius von 74.2 mm. Wie gross ist die Oberfläche?</v>
      </c>
      <c r="C332" t="str">
        <f t="shared" ca="1" si="887"/>
        <v>69185.91 mm²</v>
      </c>
      <c r="E332">
        <f t="shared" ca="1" si="888"/>
        <v>6.5</v>
      </c>
      <c r="F332">
        <f t="shared" ca="1" si="889"/>
        <v>13</v>
      </c>
      <c r="G332">
        <f t="shared" ca="1" si="847"/>
        <v>1150.3465099894627</v>
      </c>
      <c r="H332">
        <f t="shared" ca="1" si="848"/>
        <v>530.92915845667505</v>
      </c>
      <c r="I332" t="str">
        <f t="shared" ca="1" si="890"/>
        <v xml:space="preserve"> m</v>
      </c>
      <c r="J332" t="str">
        <f t="shared" ca="1" si="891"/>
        <v xml:space="preserve"> m²</v>
      </c>
      <c r="K332" t="str">
        <f t="shared" ca="1" si="795"/>
        <v xml:space="preserve"> m³</v>
      </c>
      <c r="L332" t="str">
        <f t="shared" ref="L332" ca="1" si="920">CONCATENATE(CHOOSE(RANDBETWEEN(1,9),$S$1,$S$2,$S$3,$S$4,$S$5,$S$6,$S$7,$S$8,$S$9),"hat einen Durchmesser von ")</f>
        <v xml:space="preserve">Eine Plastikkugel hat einen Durchmesser von </v>
      </c>
      <c r="M332" t="str">
        <f t="shared" ca="1" si="918"/>
        <v xml:space="preserve"> m. Wie gross ist die Oberfläche?</v>
      </c>
      <c r="O332" s="1" t="str">
        <f t="shared" ref="O332" ca="1" si="921">CONCATENATE(L332,F332,M332)</f>
        <v>Eine Plastikkugel hat einen Durchmesser von 13 m. Wie gross ist die Oberfläche?</v>
      </c>
      <c r="P332" t="str">
        <f t="shared" ca="1" si="919"/>
        <v>530.92 m²</v>
      </c>
      <c r="Q332">
        <f t="shared" ca="1" si="894"/>
        <v>10787</v>
      </c>
    </row>
    <row r="333" spans="2:17" x14ac:dyDescent="0.25">
      <c r="B333" t="str">
        <f t="shared" ca="1" si="886"/>
        <v>Eine Plastikkugel hat eine Oberfläche von 74506.01 dm². Wie gross ist der Radius?</v>
      </c>
      <c r="C333" t="str">
        <f t="shared" ca="1" si="887"/>
        <v>77 dm</v>
      </c>
      <c r="E333">
        <f t="shared" ca="1" si="888"/>
        <v>2.9</v>
      </c>
      <c r="F333">
        <f t="shared" ca="1" si="889"/>
        <v>5.8</v>
      </c>
      <c r="G333">
        <f t="shared" ca="1" si="847"/>
        <v>102.16040430453529</v>
      </c>
      <c r="H333">
        <f t="shared" ca="1" si="848"/>
        <v>105.68317686676065</v>
      </c>
      <c r="I333" t="str">
        <f t="shared" ca="1" si="890"/>
        <v xml:space="preserve"> mm</v>
      </c>
      <c r="J333" t="str">
        <f t="shared" ca="1" si="891"/>
        <v xml:space="preserve"> mm²</v>
      </c>
      <c r="K333" t="str">
        <f t="shared" ca="1" si="795"/>
        <v xml:space="preserve"> mm³</v>
      </c>
      <c r="L333" t="str">
        <f t="shared" ref="L333" ca="1" si="922">CONCATENATE(CHOOSE(RANDBETWEEN(1,9),$S$1,$S$2,$S$3,$S$4,$S$5,$S$6,$S$7,$S$8,$S$9),"hat ein Volumen von ")</f>
        <v xml:space="preserve">Eine kugelförmige Figur hat ein Volumen von </v>
      </c>
      <c r="M333" t="s">
        <v>22</v>
      </c>
      <c r="O333" s="1" t="str">
        <f t="shared" ref="O333" ca="1" si="923">CONCATENATE(L333,TRUNC(G333,3),K333,M333)</f>
        <v>Eine kugelförmige Figur hat ein Volumen von 102.16 mm³. Wie gross ist der Radius?</v>
      </c>
      <c r="P333" t="str">
        <f t="shared" ref="P333:P334" ca="1" si="924">CONCATENATE(E333,I333)</f>
        <v>2.9 mm</v>
      </c>
      <c r="Q333">
        <f t="shared" ca="1" si="894"/>
        <v>4399</v>
      </c>
    </row>
    <row r="334" spans="2:17" x14ac:dyDescent="0.25">
      <c r="B334" t="str">
        <f t="shared" ca="1" si="886"/>
        <v>Eine Steinkugel hat ein Volumen von 486797.204 mm³. Wie gross ist der Radius?</v>
      </c>
      <c r="C334" t="str">
        <f t="shared" ca="1" si="887"/>
        <v>48.8 mm</v>
      </c>
      <c r="E334">
        <f t="shared" ca="1" si="888"/>
        <v>76</v>
      </c>
      <c r="F334">
        <f t="shared" ca="1" si="889"/>
        <v>152</v>
      </c>
      <c r="G334">
        <f t="shared" ca="1" si="847"/>
        <v>1838778.3689363108</v>
      </c>
      <c r="H334">
        <f t="shared" ca="1" si="848"/>
        <v>72583.356668538574</v>
      </c>
      <c r="I334" t="str">
        <f t="shared" ca="1" si="890"/>
        <v xml:space="preserve"> cm</v>
      </c>
      <c r="J334" t="str">
        <f t="shared" ca="1" si="891"/>
        <v xml:space="preserve"> cm²</v>
      </c>
      <c r="K334" t="str">
        <f t="shared" ca="1" si="795"/>
        <v xml:space="preserve"> cm³</v>
      </c>
      <c r="L334" t="str">
        <f t="shared" ref="L334" ca="1" si="925">CONCATENATE(CHOOSE(RANDBETWEEN(1,9),$S$1,$S$2,$S$3,$S$4,$S$5,$S$6,$S$7,$S$8,$S$9),"hat eine Oberfläche von ")</f>
        <v xml:space="preserve">Eine Stahlkugel hat eine Oberfläche von </v>
      </c>
      <c r="M334" t="s">
        <v>22</v>
      </c>
      <c r="O334" s="1" t="str">
        <f t="shared" ref="O334" ca="1" si="926">CONCATENATE(L334,TRUNC(H334,2),J334,M334)</f>
        <v>Eine Stahlkugel hat eine Oberfläche von 72583.35 cm². Wie gross ist der Radius?</v>
      </c>
      <c r="P334" t="str">
        <f t="shared" ca="1" si="924"/>
        <v>76 cm</v>
      </c>
      <c r="Q334">
        <f t="shared" ca="1" si="894"/>
        <v>15651</v>
      </c>
    </row>
    <row r="335" spans="2:17" x14ac:dyDescent="0.25">
      <c r="B335" t="str">
        <f t="shared" ca="1" si="886"/>
        <v>Ein Ball hat ein Volumen von 2627301.436 m³. Wie gross ist der Radius?</v>
      </c>
      <c r="C335" t="str">
        <f t="shared" ca="1" si="887"/>
        <v>85.6 m</v>
      </c>
      <c r="E335">
        <f t="shared" ca="1" si="888"/>
        <v>36</v>
      </c>
      <c r="F335">
        <f t="shared" ca="1" si="889"/>
        <v>72</v>
      </c>
      <c r="G335">
        <f t="shared" ca="1" si="847"/>
        <v>195432.19579451383</v>
      </c>
      <c r="H335">
        <f t="shared" ca="1" si="848"/>
        <v>16286.016316209487</v>
      </c>
      <c r="I335" t="str">
        <f t="shared" ca="1" si="890"/>
        <v xml:space="preserve"> mm</v>
      </c>
      <c r="J335" t="str">
        <f t="shared" ca="1" si="891"/>
        <v xml:space="preserve"> mm²</v>
      </c>
      <c r="K335" t="str">
        <f t="shared" ca="1" si="795"/>
        <v xml:space="preserve"> mm³</v>
      </c>
      <c r="L335" t="str">
        <f t="shared" ref="L335" ca="1" si="927">CONCATENATE(CHOOSE(RANDBETWEEN(1,7),$S$1,$S$2,$S$3,$S$4,$S$5,$S$6,$S$7),"hat ein Volumen von ")</f>
        <v xml:space="preserve">Eine Kugel hat ein Volumen von </v>
      </c>
      <c r="M335" t="s">
        <v>23</v>
      </c>
      <c r="O335" s="1" t="str">
        <f t="shared" ref="O335" ca="1" si="928">CONCATENATE(L335,TRUNC(G335,3),K335,M335)</f>
        <v>Eine Kugel hat ein Volumen von 195432.195 mm³. Wie gross ist der Durchmesser?</v>
      </c>
      <c r="P335" t="str">
        <f t="shared" ref="P335:P336" ca="1" si="929">CONCATENATE(F335,I335)</f>
        <v>72 mm</v>
      </c>
      <c r="Q335">
        <f t="shared" ca="1" si="894"/>
        <v>1486</v>
      </c>
    </row>
    <row r="336" spans="2:17" x14ac:dyDescent="0.25">
      <c r="B336" t="str">
        <f t="shared" ca="1" si="886"/>
        <v>Eine Kugel hat einen Radius von 30.4 mm. Wie gross ist die Oberfläche?</v>
      </c>
      <c r="C336" t="str">
        <f t="shared" ca="1" si="887"/>
        <v>11613.33 mm²</v>
      </c>
      <c r="E336">
        <f t="shared" ca="1" si="888"/>
        <v>7.8</v>
      </c>
      <c r="F336">
        <f t="shared" ca="1" si="889"/>
        <v>15.6</v>
      </c>
      <c r="G336">
        <f t="shared" ca="1" si="847"/>
        <v>1987.798769261791</v>
      </c>
      <c r="H336">
        <f t="shared" ca="1" si="848"/>
        <v>764.53798817761196</v>
      </c>
      <c r="I336" t="str">
        <f t="shared" ca="1" si="890"/>
        <v xml:space="preserve"> dm</v>
      </c>
      <c r="J336" t="str">
        <f t="shared" ca="1" si="891"/>
        <v xml:space="preserve"> dm²</v>
      </c>
      <c r="K336" t="str">
        <f t="shared" ca="1" si="795"/>
        <v xml:space="preserve"> dm³</v>
      </c>
      <c r="L336" t="str">
        <f t="shared" ref="L336" ca="1" si="930">CONCATENATE(CHOOSE(RANDBETWEEN(1,9),$S$1,$S$2,$S$3,$S$4,$S$5,$S$6,$S$7,$S$8,$S$9),"hat eine Oberfläche von ")</f>
        <v xml:space="preserve">Ein Ball hat eine Oberfläche von </v>
      </c>
      <c r="M336" t="s">
        <v>23</v>
      </c>
      <c r="O336" s="1" t="str">
        <f t="shared" ref="O336" ca="1" si="931">CONCATENATE(L336,TRUNC(H336,2),J336,M336)</f>
        <v>Ein Ball hat eine Oberfläche von 764.53 dm². Wie gross ist der Durchmesser?</v>
      </c>
      <c r="P336" t="str">
        <f t="shared" ca="1" si="929"/>
        <v>15.6 dm</v>
      </c>
      <c r="Q336">
        <f t="shared" ca="1" si="894"/>
        <v>18252</v>
      </c>
    </row>
    <row r="337" spans="2:17" x14ac:dyDescent="0.25">
      <c r="B337" t="str">
        <f t="shared" ca="1" si="886"/>
        <v>Eine Stahlkugel hat einen Durchmesser von 29.4 m. Wie gross ist das Volumen?</v>
      </c>
      <c r="C337" t="str">
        <f t="shared" ca="1" si="887"/>
        <v>13305.788 m³</v>
      </c>
      <c r="E337">
        <f t="shared" ca="1" si="888"/>
        <v>80.599999999999994</v>
      </c>
      <c r="F337">
        <f t="shared" ca="1" si="889"/>
        <v>161.19999999999999</v>
      </c>
      <c r="G337">
        <f t="shared" ca="1" si="847"/>
        <v>2193278.2642621486</v>
      </c>
      <c r="H337">
        <f t="shared" ca="1" si="848"/>
        <v>81635.667404298336</v>
      </c>
      <c r="I337" t="str">
        <f t="shared" ca="1" si="890"/>
        <v xml:space="preserve"> m</v>
      </c>
      <c r="J337" t="str">
        <f t="shared" ca="1" si="891"/>
        <v xml:space="preserve"> m²</v>
      </c>
      <c r="K337" t="str">
        <f t="shared" ca="1" si="795"/>
        <v xml:space="preserve"> m³</v>
      </c>
      <c r="L337" t="str">
        <f t="shared" ref="L337" ca="1" si="932">CONCATENATE(CHOOSE(RANDBETWEEN(1,9),$S$1,$S$2,$S$3,$S$4,$S$5,$S$6,$S$7,$S$8,$S$9),"hat einen Radius von ")</f>
        <v xml:space="preserve">Eine Stahlkugel hat einen Radius von </v>
      </c>
      <c r="M337" t="str">
        <f t="shared" ref="M337:M338" ca="1" si="933">CONCATENATE(I337,". Wie gross ist das Volumen?")</f>
        <v xml:space="preserve"> m. Wie gross ist das Volumen?</v>
      </c>
      <c r="O337" s="1" t="str">
        <f t="shared" ref="O337" ca="1" si="934">CONCATENATE(L337,E337,M337)</f>
        <v>Eine Stahlkugel hat einen Radius von 80.6 m. Wie gross ist das Volumen?</v>
      </c>
      <c r="P337" t="str">
        <f t="shared" ref="P337:P338" ca="1" si="935">CONCATENATE(TRUNC(G337,3),K337)</f>
        <v>2193278.264 m³</v>
      </c>
      <c r="Q337">
        <f t="shared" ca="1" si="894"/>
        <v>4053</v>
      </c>
    </row>
    <row r="338" spans="2:17" x14ac:dyDescent="0.25">
      <c r="B338" t="str">
        <f t="shared" ca="1" si="886"/>
        <v>Eine kugelförmige Figur hat ein Volumen von 904778.684 m³. Wie gross ist der Radius?</v>
      </c>
      <c r="C338" t="str">
        <f t="shared" ca="1" si="887"/>
        <v>60 m</v>
      </c>
      <c r="E338">
        <f t="shared" ca="1" si="888"/>
        <v>29.3</v>
      </c>
      <c r="F338">
        <f t="shared" ca="1" si="889"/>
        <v>58.6</v>
      </c>
      <c r="G338">
        <f t="shared" ca="1" si="847"/>
        <v>105363.81093517713</v>
      </c>
      <c r="H338">
        <f t="shared" ca="1" si="848"/>
        <v>10788.103508721206</v>
      </c>
      <c r="I338" t="str">
        <f t="shared" ca="1" si="890"/>
        <v xml:space="preserve"> mm</v>
      </c>
      <c r="J338" t="str">
        <f t="shared" ca="1" si="891"/>
        <v xml:space="preserve"> mm²</v>
      </c>
      <c r="K338" t="str">
        <f t="shared" ca="1" si="795"/>
        <v xml:space="preserve"> mm³</v>
      </c>
      <c r="L338" t="str">
        <f t="shared" ref="L338" ca="1" si="936">CONCATENATE(CHOOSE(RANDBETWEEN(1,9),$S$1,$S$2,$S$3,$S$4,$S$5,$S$6,$S$7,$S$8,$S$9),"hat einen Durchmesser von ")</f>
        <v xml:space="preserve">Eine Kugel hat einen Durchmesser von </v>
      </c>
      <c r="M338" t="str">
        <f t="shared" ca="1" si="933"/>
        <v xml:space="preserve"> mm. Wie gross ist das Volumen?</v>
      </c>
      <c r="O338" s="1" t="str">
        <f t="shared" ref="O338" ca="1" si="937">CONCATENATE(L338,F338,M338)</f>
        <v>Eine Kugel hat einen Durchmesser von 58.6 mm. Wie gross ist das Volumen?</v>
      </c>
      <c r="P338" t="str">
        <f t="shared" ca="1" si="935"/>
        <v>105363.81 mm³</v>
      </c>
      <c r="Q338">
        <f t="shared" ca="1" si="894"/>
        <v>15455</v>
      </c>
    </row>
    <row r="339" spans="2:17" x14ac:dyDescent="0.25">
      <c r="B339" t="str">
        <f t="shared" ca="1" si="886"/>
        <v>Eine Plastikkugel hat einen Radius von 27 m. Wie gross ist das Volumen?</v>
      </c>
      <c r="C339" t="str">
        <f t="shared" ca="1" si="887"/>
        <v>82447.957 m³</v>
      </c>
      <c r="E339">
        <f t="shared" ca="1" si="888"/>
        <v>86.9</v>
      </c>
      <c r="F339">
        <f t="shared" ca="1" si="889"/>
        <v>173.8</v>
      </c>
      <c r="G339">
        <f t="shared" ca="1" si="847"/>
        <v>2748830.358858089</v>
      </c>
      <c r="H339">
        <f t="shared" ca="1" si="848"/>
        <v>94896.329995100881</v>
      </c>
      <c r="I339" t="str">
        <f t="shared" ca="1" si="890"/>
        <v xml:space="preserve"> mm</v>
      </c>
      <c r="J339" t="str">
        <f t="shared" ca="1" si="891"/>
        <v xml:space="preserve"> mm²</v>
      </c>
      <c r="K339" t="str">
        <f t="shared" ca="1" si="795"/>
        <v xml:space="preserve"> mm³</v>
      </c>
      <c r="L339" t="str">
        <f t="shared" ref="L339" ca="1" si="938">CONCATENATE(CHOOSE(RANDBETWEEN(1,9),$S$1,$S$2,$S$3,$S$4,$S$5,$S$6,$S$7,$S$8,$S$9),"hat einen Radius von ")</f>
        <v xml:space="preserve">Eine Kugel hat einen Radius von </v>
      </c>
      <c r="M339" t="str">
        <f t="shared" ref="M339:M340" ca="1" si="939">CONCATENATE(I339,". Wie gross ist die Oberfläche?")</f>
        <v xml:space="preserve"> mm. Wie gross ist die Oberfläche?</v>
      </c>
      <c r="O339" s="1" t="str">
        <f t="shared" ca="1" si="897"/>
        <v>Eine Kugel hat einen Radius von 86.9 mm. Wie gross ist die Oberfläche?</v>
      </c>
      <c r="P339" t="str">
        <f t="shared" ref="P339:P340" ca="1" si="940">CONCATENATE(TRUNC(H339,2),J339)</f>
        <v>94896.32 mm²</v>
      </c>
      <c r="Q339">
        <f t="shared" ca="1" si="894"/>
        <v>1115</v>
      </c>
    </row>
    <row r="340" spans="2:17" x14ac:dyDescent="0.25">
      <c r="B340" t="str">
        <f t="shared" ca="1" si="886"/>
        <v>Eine Steinkugel hat ein Volumen von 73622.176 mm³. Wie gross ist der Radius?</v>
      </c>
      <c r="C340" t="str">
        <f t="shared" ca="1" si="887"/>
        <v>26 mm</v>
      </c>
      <c r="E340">
        <f t="shared" ca="1" si="888"/>
        <v>81.7</v>
      </c>
      <c r="F340">
        <f t="shared" ca="1" si="889"/>
        <v>163.4</v>
      </c>
      <c r="G340">
        <f t="shared" ca="1" si="847"/>
        <v>2284308.621547176</v>
      </c>
      <c r="H340">
        <f t="shared" ca="1" si="848"/>
        <v>83879.141550079905</v>
      </c>
      <c r="I340" t="str">
        <f t="shared" ca="1" si="890"/>
        <v xml:space="preserve"> m</v>
      </c>
      <c r="J340" t="str">
        <f t="shared" ca="1" si="891"/>
        <v xml:space="preserve"> m²</v>
      </c>
      <c r="K340" t="str">
        <f t="shared" ca="1" si="795"/>
        <v xml:space="preserve"> m³</v>
      </c>
      <c r="L340" t="str">
        <f t="shared" ref="L340" ca="1" si="941">CONCATENATE(CHOOSE(RANDBETWEEN(1,9),$S$1,$S$2,$S$3,$S$4,$S$5,$S$6,$S$7,$S$8,$S$9),"hat einen Durchmesser von ")</f>
        <v xml:space="preserve">Eine Stahlkugel hat einen Durchmesser von </v>
      </c>
      <c r="M340" t="str">
        <f t="shared" ca="1" si="939"/>
        <v xml:space="preserve"> m. Wie gross ist die Oberfläche?</v>
      </c>
      <c r="O340" s="1" t="str">
        <f t="shared" ref="O340" ca="1" si="942">CONCATENATE(L340,F340,M340)</f>
        <v>Eine Stahlkugel hat einen Durchmesser von 163.4 m. Wie gross ist die Oberfläche?</v>
      </c>
      <c r="P340" t="str">
        <f t="shared" ca="1" si="940"/>
        <v>83879.14 m²</v>
      </c>
      <c r="Q340">
        <f t="shared" ca="1" si="894"/>
        <v>3396</v>
      </c>
    </row>
    <row r="341" spans="2:17" x14ac:dyDescent="0.25">
      <c r="B341" t="str">
        <f t="shared" ca="1" si="886"/>
        <v>Eine Stahlkugel hat einen Durchmesser von 19.4 m. Wie gross ist die Oberfläche?</v>
      </c>
      <c r="C341" t="str">
        <f t="shared" ca="1" si="887"/>
        <v>1182.36 m²</v>
      </c>
      <c r="E341">
        <f t="shared" ca="1" si="888"/>
        <v>33.6</v>
      </c>
      <c r="F341">
        <f t="shared" ca="1" si="889"/>
        <v>67.2</v>
      </c>
      <c r="G341">
        <f t="shared" ca="1" si="847"/>
        <v>158893.61341041364</v>
      </c>
      <c r="H341">
        <f t="shared" ca="1" si="848"/>
        <v>14186.929768786931</v>
      </c>
      <c r="I341" t="str">
        <f t="shared" ca="1" si="890"/>
        <v xml:space="preserve"> m</v>
      </c>
      <c r="J341" t="str">
        <f t="shared" ca="1" si="891"/>
        <v xml:space="preserve"> m²</v>
      </c>
      <c r="K341" t="str">
        <f t="shared" ca="1" si="795"/>
        <v xml:space="preserve"> m³</v>
      </c>
      <c r="L341" t="str">
        <f t="shared" ref="L341" ca="1" si="943">CONCATENATE(CHOOSE(RANDBETWEEN(1,9),$S$1,$S$2,$S$3,$S$4,$S$5,$S$6,$S$7,$S$8,$S$9),"hat ein Volumen von ")</f>
        <v xml:space="preserve">Eine Glasmurmel hat ein Volumen von </v>
      </c>
      <c r="M341" t="s">
        <v>22</v>
      </c>
      <c r="O341" s="1" t="str">
        <f t="shared" ref="O341" ca="1" si="944">CONCATENATE(L341,TRUNC(G341,3),K341,M341)</f>
        <v>Eine Glasmurmel hat ein Volumen von 158893.613 m³. Wie gross ist der Radius?</v>
      </c>
      <c r="P341" t="str">
        <f t="shared" ref="P341:P342" ca="1" si="945">CONCATENATE(E341,I341)</f>
        <v>33.6 m</v>
      </c>
      <c r="Q341">
        <f t="shared" ca="1" si="894"/>
        <v>9720</v>
      </c>
    </row>
    <row r="342" spans="2:17" x14ac:dyDescent="0.25">
      <c r="B342" t="str">
        <f t="shared" ca="1" si="886"/>
        <v>Eine Glaskugel hat einen Durchmesser von 96.2 m. Wie gross ist das Volumen?</v>
      </c>
      <c r="C342" t="str">
        <f t="shared" ca="1" si="887"/>
        <v>466148.014 m³</v>
      </c>
      <c r="E342">
        <f t="shared" ca="1" si="888"/>
        <v>80.5</v>
      </c>
      <c r="F342">
        <f t="shared" ca="1" si="889"/>
        <v>161</v>
      </c>
      <c r="G342">
        <f t="shared" ca="1" si="847"/>
        <v>2185124.821827644</v>
      </c>
      <c r="H342">
        <f t="shared" ca="1" si="848"/>
        <v>81433.22317370103</v>
      </c>
      <c r="I342" t="str">
        <f t="shared" ca="1" si="890"/>
        <v xml:space="preserve"> mm</v>
      </c>
      <c r="J342" t="str">
        <f t="shared" ca="1" si="891"/>
        <v xml:space="preserve"> mm²</v>
      </c>
      <c r="K342" t="str">
        <f t="shared" ca="1" si="795"/>
        <v xml:space="preserve"> mm³</v>
      </c>
      <c r="L342" t="str">
        <f t="shared" ref="L342" ca="1" si="946">CONCATENATE(CHOOSE(RANDBETWEEN(1,9),$S$1,$S$2,$S$3,$S$4,$S$5,$S$6,$S$7,$S$8,$S$9),"hat eine Oberfläche von ")</f>
        <v xml:space="preserve">Eine Steinkugel hat eine Oberfläche von </v>
      </c>
      <c r="M342" t="s">
        <v>22</v>
      </c>
      <c r="O342" s="1" t="str">
        <f t="shared" ref="O342" ca="1" si="947">CONCATENATE(L342,TRUNC(H342,2),J342,M342)</f>
        <v>Eine Steinkugel hat eine Oberfläche von 81433.22 mm². Wie gross ist der Radius?</v>
      </c>
      <c r="P342" t="str">
        <f t="shared" ca="1" si="945"/>
        <v>80.5 mm</v>
      </c>
      <c r="Q342">
        <f t="shared" ca="1" si="894"/>
        <v>2109</v>
      </c>
    </row>
    <row r="343" spans="2:17" x14ac:dyDescent="0.25">
      <c r="B343" t="str">
        <f t="shared" ca="1" si="886"/>
        <v>Eine Stahlkugel hat einen Durchmesser von 127.2 mm. Wie gross ist das Volumen?</v>
      </c>
      <c r="C343" t="str">
        <f t="shared" ca="1" si="887"/>
        <v>1077605.889 mm³</v>
      </c>
      <c r="E343">
        <f t="shared" ca="1" si="888"/>
        <v>50.6</v>
      </c>
      <c r="F343">
        <f t="shared" ca="1" si="889"/>
        <v>101.2</v>
      </c>
      <c r="G343">
        <f t="shared" ca="1" si="847"/>
        <v>542675.43096958043</v>
      </c>
      <c r="H343">
        <f t="shared" ca="1" si="848"/>
        <v>32174.432666180652</v>
      </c>
      <c r="I343" t="str">
        <f t="shared" ca="1" si="890"/>
        <v xml:space="preserve"> mm</v>
      </c>
      <c r="J343" t="str">
        <f t="shared" ca="1" si="891"/>
        <v xml:space="preserve"> mm²</v>
      </c>
      <c r="K343" t="str">
        <f t="shared" ca="1" si="795"/>
        <v xml:space="preserve"> mm³</v>
      </c>
      <c r="L343" t="str">
        <f t="shared" ref="L343" ca="1" si="948">CONCATENATE(CHOOSE(RANDBETWEEN(1,7),$S$1,$S$2,$S$3,$S$4,$S$5,$S$6,$S$7),"hat ein Volumen von ")</f>
        <v xml:space="preserve">Eine Glaskugel hat ein Volumen von </v>
      </c>
      <c r="M343" t="s">
        <v>23</v>
      </c>
      <c r="O343" s="1" t="str">
        <f t="shared" ref="O343" ca="1" si="949">CONCATENATE(L343,TRUNC(G343,3),K343,M343)</f>
        <v>Eine Glaskugel hat ein Volumen von 542675.43 mm³. Wie gross ist der Durchmesser?</v>
      </c>
      <c r="P343" t="str">
        <f t="shared" ref="P343:P344" ca="1" si="950">CONCATENATE(F343,I343)</f>
        <v>101.2 mm</v>
      </c>
      <c r="Q343">
        <f t="shared" ca="1" si="894"/>
        <v>17715</v>
      </c>
    </row>
    <row r="344" spans="2:17" x14ac:dyDescent="0.25">
      <c r="B344" t="str">
        <f t="shared" ca="1" si="886"/>
        <v>Eine Glasmurmel hat einen Durchmesser von 172.4 dm. Wie gross ist das Volumen?</v>
      </c>
      <c r="C344" t="str">
        <f t="shared" ca="1" si="887"/>
        <v>2682936.579 dm³</v>
      </c>
      <c r="E344">
        <f t="shared" ca="1" si="888"/>
        <v>46.7</v>
      </c>
      <c r="F344">
        <f t="shared" ca="1" si="889"/>
        <v>93.4</v>
      </c>
      <c r="G344">
        <f t="shared" ca="1" si="847"/>
        <v>426618.07427576493</v>
      </c>
      <c r="H344">
        <f t="shared" ca="1" si="848"/>
        <v>27405.872009149778</v>
      </c>
      <c r="I344" t="str">
        <f t="shared" ca="1" si="890"/>
        <v xml:space="preserve"> mm</v>
      </c>
      <c r="J344" t="str">
        <f t="shared" ca="1" si="891"/>
        <v xml:space="preserve"> mm²</v>
      </c>
      <c r="K344" t="str">
        <f t="shared" ca="1" si="795"/>
        <v xml:space="preserve"> mm³</v>
      </c>
      <c r="L344" t="str">
        <f t="shared" ref="L344" ca="1" si="951">CONCATENATE(CHOOSE(RANDBETWEEN(1,9),$S$1,$S$2,$S$3,$S$4,$S$5,$S$6,$S$7,$S$8,$S$9),"hat eine Oberfläche von ")</f>
        <v xml:space="preserve">Ein Ball hat eine Oberfläche von </v>
      </c>
      <c r="M344" t="s">
        <v>23</v>
      </c>
      <c r="O344" s="1" t="str">
        <f t="shared" ref="O344" ca="1" si="952">CONCATENATE(L344,TRUNC(H344,2),J344,M344)</f>
        <v>Ein Ball hat eine Oberfläche von 27405.87 mm². Wie gross ist der Durchmesser?</v>
      </c>
      <c r="P344" t="str">
        <f t="shared" ca="1" si="950"/>
        <v>93.4 mm</v>
      </c>
      <c r="Q344">
        <f t="shared" ca="1" si="894"/>
        <v>5449</v>
      </c>
    </row>
    <row r="345" spans="2:17" x14ac:dyDescent="0.25">
      <c r="B345" t="str">
        <f t="shared" ca="1" si="886"/>
        <v>Eine Plastikkugel hat einen Radius von 83.4 cm. Wie gross ist das Volumen?</v>
      </c>
      <c r="C345" t="str">
        <f t="shared" ca="1" si="887"/>
        <v>2429890.825 cm³</v>
      </c>
      <c r="E345">
        <f t="shared" ca="1" si="888"/>
        <v>6</v>
      </c>
      <c r="F345">
        <f t="shared" ca="1" si="889"/>
        <v>12</v>
      </c>
      <c r="G345">
        <f t="shared" ca="1" si="847"/>
        <v>904.77868423386042</v>
      </c>
      <c r="H345">
        <f t="shared" ca="1" si="848"/>
        <v>452.38934211693021</v>
      </c>
      <c r="I345" t="str">
        <f t="shared" ca="1" si="890"/>
        <v xml:space="preserve"> dm</v>
      </c>
      <c r="J345" t="str">
        <f t="shared" ca="1" si="891"/>
        <v xml:space="preserve"> dm²</v>
      </c>
      <c r="K345" t="str">
        <f t="shared" ca="1" si="795"/>
        <v xml:space="preserve"> dm³</v>
      </c>
      <c r="L345" t="str">
        <f t="shared" ref="L345" ca="1" si="953">CONCATENATE(CHOOSE(RANDBETWEEN(1,9),$S$1,$S$2,$S$3,$S$4,$S$5,$S$6,$S$7,$S$8,$S$9),"hat einen Radius von ")</f>
        <v xml:space="preserve">Eine Holzkugel hat einen Radius von </v>
      </c>
      <c r="M345" t="str">
        <f t="shared" ref="M345:M346" ca="1" si="954">CONCATENATE(I345,". Wie gross ist das Volumen?")</f>
        <v xml:space="preserve"> dm. Wie gross ist das Volumen?</v>
      </c>
      <c r="O345" s="1" t="str">
        <f t="shared" ref="O345" ca="1" si="955">CONCATENATE(L345,E345,M345)</f>
        <v>Eine Holzkugel hat einen Radius von 6 dm. Wie gross ist das Volumen?</v>
      </c>
      <c r="P345" t="str">
        <f t="shared" ref="P345:P346" ca="1" si="956">CONCATENATE(TRUNC(G345,3),K345)</f>
        <v>904.778 dm³</v>
      </c>
      <c r="Q345">
        <f t="shared" ca="1" si="894"/>
        <v>18428</v>
      </c>
    </row>
    <row r="346" spans="2:17" x14ac:dyDescent="0.25">
      <c r="B346" t="str">
        <f t="shared" ca="1" si="886"/>
        <v>Ein Ball hat ein Volumen von 652282.063 m³. Wie gross ist der Radius?</v>
      </c>
      <c r="C346" t="str">
        <f t="shared" ca="1" si="887"/>
        <v>53.8 m</v>
      </c>
      <c r="E346">
        <f t="shared" ca="1" si="888"/>
        <v>63.6</v>
      </c>
      <c r="F346">
        <f t="shared" ca="1" si="889"/>
        <v>127.2</v>
      </c>
      <c r="G346">
        <f t="shared" ca="1" si="847"/>
        <v>1077605.8893814755</v>
      </c>
      <c r="H346">
        <f t="shared" ca="1" si="848"/>
        <v>50830.466480258277</v>
      </c>
      <c r="I346" t="str">
        <f t="shared" ca="1" si="890"/>
        <v xml:space="preserve"> mm</v>
      </c>
      <c r="J346" t="str">
        <f t="shared" ca="1" si="891"/>
        <v xml:space="preserve"> mm²</v>
      </c>
      <c r="K346" t="str">
        <f t="shared" ca="1" si="795"/>
        <v xml:space="preserve"> mm³</v>
      </c>
      <c r="L346" t="str">
        <f t="shared" ref="L346" ca="1" si="957">CONCATENATE(CHOOSE(RANDBETWEEN(1,9),$S$1,$S$2,$S$3,$S$4,$S$5,$S$6,$S$7,$S$8,$S$9),"hat einen Durchmesser von ")</f>
        <v xml:space="preserve">Eine Stahlkugel hat einen Durchmesser von </v>
      </c>
      <c r="M346" t="str">
        <f t="shared" ca="1" si="954"/>
        <v xml:space="preserve"> mm. Wie gross ist das Volumen?</v>
      </c>
      <c r="O346" s="1" t="str">
        <f t="shared" ref="O346" ca="1" si="958">CONCATENATE(L346,F346,M346)</f>
        <v>Eine Stahlkugel hat einen Durchmesser von 127.2 mm. Wie gross ist das Volumen?</v>
      </c>
      <c r="P346" t="str">
        <f t="shared" ca="1" si="956"/>
        <v>1077605.889 mm³</v>
      </c>
      <c r="Q346">
        <f t="shared" ca="1" si="894"/>
        <v>4872</v>
      </c>
    </row>
    <row r="347" spans="2:17" x14ac:dyDescent="0.25">
      <c r="B347" t="str">
        <f t="shared" ca="1" si="886"/>
        <v>Eine Stahlkugel hat eine Oberfläche von 15.2 dm². Wie gross ist der Radius?</v>
      </c>
      <c r="C347" t="str">
        <f t="shared" ca="1" si="887"/>
        <v>1.1 dm</v>
      </c>
      <c r="E347">
        <f t="shared" ca="1" si="888"/>
        <v>11.7</v>
      </c>
      <c r="F347">
        <f t="shared" ca="1" si="889"/>
        <v>23.4</v>
      </c>
      <c r="G347">
        <f t="shared" ca="1" si="847"/>
        <v>6708.8208462585453</v>
      </c>
      <c r="H347">
        <f t="shared" ca="1" si="848"/>
        <v>1720.2104733996268</v>
      </c>
      <c r="I347" t="str">
        <f t="shared" ca="1" si="890"/>
        <v xml:space="preserve"> mm</v>
      </c>
      <c r="J347" t="str">
        <f t="shared" ca="1" si="891"/>
        <v xml:space="preserve"> mm²</v>
      </c>
      <c r="K347" t="str">
        <f t="shared" ca="1" si="795"/>
        <v xml:space="preserve"> mm³</v>
      </c>
      <c r="L347" t="str">
        <f t="shared" ref="L347" ca="1" si="959">CONCATENATE(CHOOSE(RANDBETWEEN(1,9),$S$1,$S$2,$S$3,$S$4,$S$5,$S$6,$S$7,$S$8,$S$9),"hat einen Radius von ")</f>
        <v xml:space="preserve">Eine Glaskugel hat einen Radius von </v>
      </c>
      <c r="M347" t="str">
        <f t="shared" ref="M347:M348" ca="1" si="960">CONCATENATE(I347,". Wie gross ist die Oberfläche?")</f>
        <v xml:space="preserve"> mm. Wie gross ist die Oberfläche?</v>
      </c>
      <c r="O347" s="1" t="str">
        <f t="shared" ca="1" si="897"/>
        <v>Eine Glaskugel hat einen Radius von 11.7 mm. Wie gross ist die Oberfläche?</v>
      </c>
      <c r="P347" t="str">
        <f t="shared" ref="P347:P348" ca="1" si="961">CONCATENATE(TRUNC(H347,2),J347)</f>
        <v>1720.21 mm²</v>
      </c>
      <c r="Q347">
        <f t="shared" ca="1" si="894"/>
        <v>19478</v>
      </c>
    </row>
    <row r="348" spans="2:17" x14ac:dyDescent="0.25">
      <c r="B348" t="str">
        <f t="shared" ca="1" si="886"/>
        <v>Eine kugelförmige Figur hat eine Oberfläche von 68813.44 m². Wie gross ist der Radius?</v>
      </c>
      <c r="C348" t="str">
        <f t="shared" ca="1" si="887"/>
        <v>74 m</v>
      </c>
      <c r="E348">
        <f t="shared" ca="1" si="888"/>
        <v>73.599999999999994</v>
      </c>
      <c r="F348">
        <f t="shared" ca="1" si="889"/>
        <v>147.19999999999999</v>
      </c>
      <c r="G348">
        <f t="shared" ca="1" si="847"/>
        <v>1670021.4614961685</v>
      </c>
      <c r="H348">
        <f t="shared" ca="1" si="848"/>
        <v>68071.526963159049</v>
      </c>
      <c r="I348" t="str">
        <f t="shared" ca="1" si="890"/>
        <v xml:space="preserve"> dm</v>
      </c>
      <c r="J348" t="str">
        <f t="shared" ca="1" si="891"/>
        <v xml:space="preserve"> dm²</v>
      </c>
      <c r="K348" t="str">
        <f t="shared" ca="1" si="795"/>
        <v xml:space="preserve"> dm³</v>
      </c>
      <c r="L348" t="str">
        <f t="shared" ref="L348" ca="1" si="962">CONCATENATE(CHOOSE(RANDBETWEEN(1,9),$S$1,$S$2,$S$3,$S$4,$S$5,$S$6,$S$7,$S$8,$S$9),"hat einen Durchmesser von ")</f>
        <v xml:space="preserve">Ein Ball hat einen Durchmesser von </v>
      </c>
      <c r="M348" t="str">
        <f t="shared" ca="1" si="960"/>
        <v xml:space="preserve"> dm. Wie gross ist die Oberfläche?</v>
      </c>
      <c r="O348" s="1" t="str">
        <f t="shared" ref="O348" ca="1" si="963">CONCATENATE(L348,F348,M348)</f>
        <v>Ein Ball hat einen Durchmesser von 147.2 dm. Wie gross ist die Oberfläche?</v>
      </c>
      <c r="P348" t="str">
        <f t="shared" ca="1" si="961"/>
        <v>68071.52 dm²</v>
      </c>
      <c r="Q348">
        <f t="shared" ca="1" si="894"/>
        <v>7683</v>
      </c>
    </row>
    <row r="349" spans="2:17" x14ac:dyDescent="0.25">
      <c r="B349" t="str">
        <f t="shared" ca="1" si="886"/>
        <v>Eine Stahlkugel hat einen Durchmesser von 145 cm. Wie gross ist das Volumen?</v>
      </c>
      <c r="C349" t="str">
        <f t="shared" ca="1" si="887"/>
        <v>1596256.317 cm³</v>
      </c>
      <c r="E349">
        <f t="shared" ca="1" si="888"/>
        <v>28.7</v>
      </c>
      <c r="F349">
        <f t="shared" ca="1" si="889"/>
        <v>57.4</v>
      </c>
      <c r="G349">
        <f t="shared" ca="1" si="847"/>
        <v>99022.594128500394</v>
      </c>
      <c r="H349">
        <f t="shared" ca="1" si="848"/>
        <v>10350.793811341506</v>
      </c>
      <c r="I349" t="str">
        <f t="shared" ca="1" si="890"/>
        <v xml:space="preserve"> dm</v>
      </c>
      <c r="J349" t="str">
        <f t="shared" ca="1" si="891"/>
        <v xml:space="preserve"> dm²</v>
      </c>
      <c r="K349" t="str">
        <f t="shared" ca="1" si="795"/>
        <v xml:space="preserve"> dm³</v>
      </c>
      <c r="L349" t="str">
        <f t="shared" ref="L349" ca="1" si="964">CONCATENATE(CHOOSE(RANDBETWEEN(1,9),$S$1,$S$2,$S$3,$S$4,$S$5,$S$6,$S$7,$S$8,$S$9),"hat ein Volumen von ")</f>
        <v xml:space="preserve">Eine Glaskugel hat ein Volumen von </v>
      </c>
      <c r="M349" t="s">
        <v>22</v>
      </c>
      <c r="O349" s="1" t="str">
        <f t="shared" ref="O349" ca="1" si="965">CONCATENATE(L349,TRUNC(G349,3),K349,M349)</f>
        <v>Eine Glaskugel hat ein Volumen von 99022.594 dm³. Wie gross ist der Radius?</v>
      </c>
      <c r="P349" t="str">
        <f t="shared" ref="P349:P350" ca="1" si="966">CONCATENATE(E349,I349)</f>
        <v>28.7 dm</v>
      </c>
      <c r="Q349">
        <f t="shared" ca="1" si="894"/>
        <v>14123</v>
      </c>
    </row>
    <row r="350" spans="2:17" x14ac:dyDescent="0.25">
      <c r="B350" t="str">
        <f t="shared" ca="1" si="886"/>
        <v>Eine Kugel hat eine Oberfläche von 89727.02 dm². Wie gross ist der Radius?</v>
      </c>
      <c r="C350" t="str">
        <f t="shared" ca="1" si="887"/>
        <v>84.5 dm</v>
      </c>
      <c r="E350">
        <f t="shared" ca="1" si="888"/>
        <v>49.4</v>
      </c>
      <c r="F350">
        <f t="shared" ca="1" si="889"/>
        <v>98.8</v>
      </c>
      <c r="G350">
        <f t="shared" ca="1" si="847"/>
        <v>504974.50956913427</v>
      </c>
      <c r="H350">
        <f t="shared" ca="1" si="848"/>
        <v>30666.468192457545</v>
      </c>
      <c r="I350" t="str">
        <f t="shared" ca="1" si="890"/>
        <v xml:space="preserve"> mm</v>
      </c>
      <c r="J350" t="str">
        <f t="shared" ca="1" si="891"/>
        <v xml:space="preserve"> mm²</v>
      </c>
      <c r="K350" t="str">
        <f t="shared" ca="1" si="795"/>
        <v xml:space="preserve"> mm³</v>
      </c>
      <c r="L350" t="str">
        <f t="shared" ref="L350" ca="1" si="967">CONCATENATE(CHOOSE(RANDBETWEEN(1,9),$S$1,$S$2,$S$3,$S$4,$S$5,$S$6,$S$7,$S$8,$S$9),"hat eine Oberfläche von ")</f>
        <v xml:space="preserve">Eine Stahlkugel hat eine Oberfläche von </v>
      </c>
      <c r="M350" t="s">
        <v>22</v>
      </c>
      <c r="O350" s="1" t="str">
        <f t="shared" ref="O350" ca="1" si="968">CONCATENATE(L350,TRUNC(H350,2),J350,M350)</f>
        <v>Eine Stahlkugel hat eine Oberfläche von 30666.46 mm². Wie gross ist der Radius?</v>
      </c>
      <c r="P350" t="str">
        <f t="shared" ca="1" si="966"/>
        <v>49.4 mm</v>
      </c>
      <c r="Q350">
        <f t="shared" ca="1" si="894"/>
        <v>9545</v>
      </c>
    </row>
    <row r="351" spans="2:17" x14ac:dyDescent="0.25">
      <c r="B351" t="str">
        <f t="shared" ca="1" si="886"/>
        <v>Eine Glasmurmel hat ein Volumen von 1725072.754 cm³. Wie gross ist der Durchmesser?</v>
      </c>
      <c r="C351" t="str">
        <f t="shared" ca="1" si="887"/>
        <v>148.8 cm</v>
      </c>
      <c r="E351">
        <f t="shared" ca="1" si="888"/>
        <v>83.1</v>
      </c>
      <c r="F351">
        <f t="shared" ca="1" si="889"/>
        <v>166.2</v>
      </c>
      <c r="G351">
        <f t="shared" ca="1" si="847"/>
        <v>2403763.1918168277</v>
      </c>
      <c r="H351">
        <f t="shared" ca="1" si="848"/>
        <v>86778.454578224831</v>
      </c>
      <c r="I351" t="str">
        <f t="shared" ca="1" si="890"/>
        <v xml:space="preserve"> cm</v>
      </c>
      <c r="J351" t="str">
        <f t="shared" ca="1" si="891"/>
        <v xml:space="preserve"> cm²</v>
      </c>
      <c r="K351" t="str">
        <f t="shared" ca="1" si="795"/>
        <v xml:space="preserve"> cm³</v>
      </c>
      <c r="L351" t="str">
        <f t="shared" ref="L351" ca="1" si="969">CONCATENATE(CHOOSE(RANDBETWEEN(1,7),$S$1,$S$2,$S$3,$S$4,$S$5,$S$6,$S$7),"hat ein Volumen von ")</f>
        <v xml:space="preserve">Eine Plastikkugel hat ein Volumen von </v>
      </c>
      <c r="M351" t="s">
        <v>23</v>
      </c>
      <c r="O351" s="1" t="str">
        <f t="shared" ref="O351" ca="1" si="970">CONCATENATE(L351,TRUNC(G351,3),K351,M351)</f>
        <v>Eine Plastikkugel hat ein Volumen von 2403763.191 cm³. Wie gross ist der Durchmesser?</v>
      </c>
      <c r="P351" t="str">
        <f t="shared" ref="P351:P352" ca="1" si="971">CONCATENATE(F351,I351)</f>
        <v>166.2 cm</v>
      </c>
      <c r="Q351">
        <f t="shared" ca="1" si="894"/>
        <v>14124</v>
      </c>
    </row>
    <row r="352" spans="2:17" x14ac:dyDescent="0.25">
      <c r="B352" t="str">
        <f t="shared" ca="1" si="886"/>
        <v>Eine Stahlkugel hat ein Volumen von 1317.089 dm³. Wie gross ist der Durchmesser?</v>
      </c>
      <c r="C352" t="str">
        <f t="shared" ca="1" si="887"/>
        <v>13.6 dm</v>
      </c>
      <c r="E352">
        <f t="shared" ca="1" si="888"/>
        <v>21.5</v>
      </c>
      <c r="F352">
        <f t="shared" ca="1" si="889"/>
        <v>43</v>
      </c>
      <c r="G352">
        <f t="shared" ca="1" si="847"/>
        <v>41629.767851493947</v>
      </c>
      <c r="H352">
        <f t="shared" ca="1" si="848"/>
        <v>5808.8048164875272</v>
      </c>
      <c r="I352" t="str">
        <f t="shared" ca="1" si="890"/>
        <v xml:space="preserve"> mm</v>
      </c>
      <c r="J352" t="str">
        <f t="shared" ca="1" si="891"/>
        <v xml:space="preserve"> mm²</v>
      </c>
      <c r="K352" t="str">
        <f t="shared" ca="1" si="795"/>
        <v xml:space="preserve"> mm³</v>
      </c>
      <c r="L352" t="str">
        <f t="shared" ref="L352" ca="1" si="972">CONCATENATE(CHOOSE(RANDBETWEEN(1,9),$S$1,$S$2,$S$3,$S$4,$S$5,$S$6,$S$7,$S$8,$S$9),"hat eine Oberfläche von ")</f>
        <v xml:space="preserve">Eine Stahlkugel hat eine Oberfläche von </v>
      </c>
      <c r="M352" t="s">
        <v>23</v>
      </c>
      <c r="O352" s="1" t="str">
        <f t="shared" ref="O352" ca="1" si="973">CONCATENATE(L352,TRUNC(H352,2),J352,M352)</f>
        <v>Eine Stahlkugel hat eine Oberfläche von 5808.8 mm². Wie gross ist der Durchmesser?</v>
      </c>
      <c r="P352" t="str">
        <f t="shared" ca="1" si="971"/>
        <v>43 mm</v>
      </c>
      <c r="Q352">
        <f t="shared" ca="1" si="894"/>
        <v>13331</v>
      </c>
    </row>
    <row r="353" spans="2:17" x14ac:dyDescent="0.25">
      <c r="B353" t="str">
        <f t="shared" ca="1" si="886"/>
        <v>Eine kugelförmige Figur hat ein Volumen von 102.16 mm³. Wie gross ist der Radius?</v>
      </c>
      <c r="C353" t="str">
        <f t="shared" ca="1" si="887"/>
        <v>2.9 mm</v>
      </c>
      <c r="E353">
        <f t="shared" ca="1" si="888"/>
        <v>35.1</v>
      </c>
      <c r="F353">
        <f t="shared" ca="1" si="889"/>
        <v>70.2</v>
      </c>
      <c r="G353">
        <f t="shared" ca="1" si="847"/>
        <v>181138.16284898075</v>
      </c>
      <c r="H353">
        <f t="shared" ca="1" si="848"/>
        <v>15481.894260596644</v>
      </c>
      <c r="I353" t="str">
        <f t="shared" ca="1" si="890"/>
        <v xml:space="preserve"> dm</v>
      </c>
      <c r="J353" t="str">
        <f t="shared" ca="1" si="891"/>
        <v xml:space="preserve"> dm²</v>
      </c>
      <c r="K353" t="str">
        <f t="shared" ref="K353:K416" ca="1" si="974">CONCATENATE(I353,"³")</f>
        <v xml:space="preserve"> dm³</v>
      </c>
      <c r="L353" t="str">
        <f t="shared" ref="L353" ca="1" si="975">CONCATENATE(CHOOSE(RANDBETWEEN(1,9),$S$1,$S$2,$S$3,$S$4,$S$5,$S$6,$S$7,$S$8,$S$9),"hat einen Radius von ")</f>
        <v xml:space="preserve">Eine Holzkugel hat einen Radius von </v>
      </c>
      <c r="M353" t="str">
        <f t="shared" ref="M353:M354" ca="1" si="976">CONCATENATE(I353,". Wie gross ist das Volumen?")</f>
        <v xml:space="preserve"> dm. Wie gross ist das Volumen?</v>
      </c>
      <c r="O353" s="1" t="str">
        <f t="shared" ref="O353" ca="1" si="977">CONCATENATE(L353,E353,M353)</f>
        <v>Eine Holzkugel hat einen Radius von 35.1 dm. Wie gross ist das Volumen?</v>
      </c>
      <c r="P353" t="str">
        <f t="shared" ref="P353:P354" ca="1" si="978">CONCATENATE(TRUNC(G353,3),K353)</f>
        <v>181138.162 dm³</v>
      </c>
      <c r="Q353">
        <f t="shared" ca="1" si="894"/>
        <v>9355</v>
      </c>
    </row>
    <row r="354" spans="2:17" x14ac:dyDescent="0.25">
      <c r="B354" t="str">
        <f t="shared" ca="1" si="886"/>
        <v>Eine Kugel hat einen Radius von 76.2 dm. Wie gross ist die Oberfläche?</v>
      </c>
      <c r="C354" t="str">
        <f t="shared" ca="1" si="887"/>
        <v>72965.87 dm²</v>
      </c>
      <c r="E354">
        <f t="shared" ca="1" si="888"/>
        <v>3.6</v>
      </c>
      <c r="F354">
        <f t="shared" ca="1" si="889"/>
        <v>7.2</v>
      </c>
      <c r="G354">
        <f t="shared" ca="1" si="847"/>
        <v>195.43219579451386</v>
      </c>
      <c r="H354">
        <f t="shared" ca="1" si="848"/>
        <v>162.86016316209489</v>
      </c>
      <c r="I354" t="str">
        <f t="shared" ca="1" si="890"/>
        <v xml:space="preserve"> m</v>
      </c>
      <c r="J354" t="str">
        <f t="shared" ca="1" si="891"/>
        <v xml:space="preserve"> m²</v>
      </c>
      <c r="K354" t="str">
        <f t="shared" ca="1" si="974"/>
        <v xml:space="preserve"> m³</v>
      </c>
      <c r="L354" t="str">
        <f t="shared" ref="L354" ca="1" si="979">CONCATENATE(CHOOSE(RANDBETWEEN(1,9),$S$1,$S$2,$S$3,$S$4,$S$5,$S$6,$S$7,$S$8,$S$9),"hat einen Durchmesser von ")</f>
        <v xml:space="preserve">Eine Plastikkugel hat einen Durchmesser von </v>
      </c>
      <c r="M354" t="str">
        <f t="shared" ca="1" si="976"/>
        <v xml:space="preserve"> m. Wie gross ist das Volumen?</v>
      </c>
      <c r="O354" s="1" t="str">
        <f t="shared" ref="O354" ca="1" si="980">CONCATENATE(L354,F354,M354)</f>
        <v>Eine Plastikkugel hat einen Durchmesser von 7.2 m. Wie gross ist das Volumen?</v>
      </c>
      <c r="P354" t="str">
        <f t="shared" ca="1" si="978"/>
        <v>195.432 m³</v>
      </c>
      <c r="Q354">
        <f t="shared" ca="1" si="894"/>
        <v>10582</v>
      </c>
    </row>
    <row r="355" spans="2:17" x14ac:dyDescent="0.25">
      <c r="B355" t="str">
        <f t="shared" ca="1" si="886"/>
        <v>Eine Glasmurmel hat einen Durchmesser von 60.8 cm. Wie gross ist das Volumen?</v>
      </c>
      <c r="C355" t="str">
        <f t="shared" ca="1" si="887"/>
        <v>117681.815 cm³</v>
      </c>
      <c r="E355">
        <f t="shared" ca="1" si="888"/>
        <v>12.4</v>
      </c>
      <c r="F355">
        <f t="shared" ca="1" si="889"/>
        <v>24.8</v>
      </c>
      <c r="G355">
        <f t="shared" ca="1" si="847"/>
        <v>7986.4479354106488</v>
      </c>
      <c r="H355">
        <f t="shared" ca="1" si="848"/>
        <v>1932.2051456638667</v>
      </c>
      <c r="I355" t="str">
        <f t="shared" ca="1" si="890"/>
        <v xml:space="preserve"> dm</v>
      </c>
      <c r="J355" t="str">
        <f t="shared" ca="1" si="891"/>
        <v xml:space="preserve"> dm²</v>
      </c>
      <c r="K355" t="str">
        <f t="shared" ca="1" si="974"/>
        <v xml:space="preserve"> dm³</v>
      </c>
      <c r="L355" t="str">
        <f t="shared" ref="L355" ca="1" si="981">CONCATENATE(CHOOSE(RANDBETWEEN(1,9),$S$1,$S$2,$S$3,$S$4,$S$5,$S$6,$S$7,$S$8,$S$9),"hat einen Radius von ")</f>
        <v xml:space="preserve">Eine Glasmurmel hat einen Radius von </v>
      </c>
      <c r="M355" t="str">
        <f t="shared" ref="M355:M356" ca="1" si="982">CONCATENATE(I355,". Wie gross ist die Oberfläche?")</f>
        <v xml:space="preserve"> dm. Wie gross ist die Oberfläche?</v>
      </c>
      <c r="O355" s="1" t="str">
        <f t="shared" ca="1" si="897"/>
        <v>Eine Glasmurmel hat einen Radius von 12.4 dm. Wie gross ist die Oberfläche?</v>
      </c>
      <c r="P355" t="str">
        <f t="shared" ref="P355:P356" ca="1" si="983">CONCATENATE(TRUNC(H355,2),J355)</f>
        <v>1932.2 dm²</v>
      </c>
      <c r="Q355">
        <f t="shared" ca="1" si="894"/>
        <v>19236</v>
      </c>
    </row>
    <row r="356" spans="2:17" x14ac:dyDescent="0.25">
      <c r="B356" t="str">
        <f t="shared" ca="1" si="886"/>
        <v>Eine Stahlkugel hat eine Oberfläche von 45996.05 cm². Wie gross ist der Durchmesser?</v>
      </c>
      <c r="C356" t="str">
        <f t="shared" ca="1" si="887"/>
        <v>121 cm</v>
      </c>
      <c r="E356">
        <f t="shared" ca="1" si="888"/>
        <v>85.3</v>
      </c>
      <c r="F356">
        <f t="shared" ca="1" si="889"/>
        <v>170.6</v>
      </c>
      <c r="G356">
        <f t="shared" ca="1" si="847"/>
        <v>2599774.6386536011</v>
      </c>
      <c r="H356">
        <f t="shared" ca="1" si="848"/>
        <v>91434.043563432628</v>
      </c>
      <c r="I356" t="str">
        <f t="shared" ca="1" si="890"/>
        <v xml:space="preserve"> mm</v>
      </c>
      <c r="J356" t="str">
        <f t="shared" ca="1" si="891"/>
        <v xml:space="preserve"> mm²</v>
      </c>
      <c r="K356" t="str">
        <f t="shared" ca="1" si="974"/>
        <v xml:space="preserve"> mm³</v>
      </c>
      <c r="L356" t="str">
        <f t="shared" ref="L356" ca="1" si="984">CONCATENATE(CHOOSE(RANDBETWEEN(1,9),$S$1,$S$2,$S$3,$S$4,$S$5,$S$6,$S$7,$S$8,$S$9),"hat einen Durchmesser von ")</f>
        <v xml:space="preserve">Eine kugelförmige Figur hat einen Durchmesser von </v>
      </c>
      <c r="M356" t="str">
        <f t="shared" ca="1" si="982"/>
        <v xml:space="preserve"> mm. Wie gross ist die Oberfläche?</v>
      </c>
      <c r="O356" s="1" t="str">
        <f t="shared" ref="O356" ca="1" si="985">CONCATENATE(L356,F356,M356)</f>
        <v>Eine kugelförmige Figur hat einen Durchmesser von 170.6 mm. Wie gross ist die Oberfläche?</v>
      </c>
      <c r="P356" t="str">
        <f t="shared" ca="1" si="983"/>
        <v>91434.04 mm²</v>
      </c>
      <c r="Q356">
        <f t="shared" ca="1" si="894"/>
        <v>1213</v>
      </c>
    </row>
    <row r="357" spans="2:17" x14ac:dyDescent="0.25">
      <c r="B357" t="str">
        <f t="shared" ca="1" si="886"/>
        <v>Eine Glaskugel hat einen Durchmesser von 31 mm. Wie gross ist das Volumen?</v>
      </c>
      <c r="C357" t="str">
        <f t="shared" ca="1" si="887"/>
        <v>15598.531 mm³</v>
      </c>
      <c r="E357">
        <f t="shared" ca="1" si="888"/>
        <v>37.9</v>
      </c>
      <c r="F357">
        <f t="shared" ca="1" si="889"/>
        <v>75.8</v>
      </c>
      <c r="G357">
        <f t="shared" ca="1" si="847"/>
        <v>228037.4832323686</v>
      </c>
      <c r="H357">
        <f t="shared" ca="1" si="848"/>
        <v>18050.460414171655</v>
      </c>
      <c r="I357" t="str">
        <f t="shared" ca="1" si="890"/>
        <v xml:space="preserve"> mm</v>
      </c>
      <c r="J357" t="str">
        <f t="shared" ca="1" si="891"/>
        <v xml:space="preserve"> mm²</v>
      </c>
      <c r="K357" t="str">
        <f t="shared" ca="1" si="974"/>
        <v xml:space="preserve"> mm³</v>
      </c>
      <c r="L357" t="str">
        <f t="shared" ref="L357" ca="1" si="986">CONCATENATE(CHOOSE(RANDBETWEEN(1,9),$S$1,$S$2,$S$3,$S$4,$S$5,$S$6,$S$7,$S$8,$S$9),"hat ein Volumen von ")</f>
        <v xml:space="preserve">Eine Kugel hat ein Volumen von </v>
      </c>
      <c r="M357" t="s">
        <v>22</v>
      </c>
      <c r="O357" s="1" t="str">
        <f t="shared" ref="O357" ca="1" si="987">CONCATENATE(L357,TRUNC(G357,3),K357,M357)</f>
        <v>Eine Kugel hat ein Volumen von 228037.483 mm³. Wie gross ist der Radius?</v>
      </c>
      <c r="P357" t="str">
        <f t="shared" ref="P357:P358" ca="1" si="988">CONCATENATE(E357,I357)</f>
        <v>37.9 mm</v>
      </c>
      <c r="Q357">
        <f t="shared" ca="1" si="894"/>
        <v>15088</v>
      </c>
    </row>
    <row r="358" spans="2:17" x14ac:dyDescent="0.25">
      <c r="B358" t="str">
        <f t="shared" ca="1" si="886"/>
        <v>Eine Stahlkugel hat einen Durchmesser von 145.4 m. Wie gross ist die Oberfläche?</v>
      </c>
      <c r="C358" t="str">
        <f t="shared" ca="1" si="887"/>
        <v>66416.91 m²</v>
      </c>
      <c r="E358">
        <f t="shared" ca="1" si="888"/>
        <v>70.099999999999994</v>
      </c>
      <c r="F358">
        <f t="shared" ca="1" si="889"/>
        <v>140.19999999999999</v>
      </c>
      <c r="G358">
        <f t="shared" ca="1" si="847"/>
        <v>1442921.3624909881</v>
      </c>
      <c r="H358">
        <f t="shared" ca="1" si="848"/>
        <v>61751.270862667108</v>
      </c>
      <c r="I358" t="str">
        <f t="shared" ca="1" si="890"/>
        <v xml:space="preserve"> mm</v>
      </c>
      <c r="J358" t="str">
        <f t="shared" ca="1" si="891"/>
        <v xml:space="preserve"> mm²</v>
      </c>
      <c r="K358" t="str">
        <f t="shared" ca="1" si="974"/>
        <v xml:space="preserve"> mm³</v>
      </c>
      <c r="L358" t="str">
        <f t="shared" ref="L358" ca="1" si="989">CONCATENATE(CHOOSE(RANDBETWEEN(1,9),$S$1,$S$2,$S$3,$S$4,$S$5,$S$6,$S$7,$S$8,$S$9),"hat eine Oberfläche von ")</f>
        <v xml:space="preserve">Eine Steinkugel hat eine Oberfläche von </v>
      </c>
      <c r="M358" t="s">
        <v>22</v>
      </c>
      <c r="O358" s="1" t="str">
        <f t="shared" ref="O358" ca="1" si="990">CONCATENATE(L358,TRUNC(H358,2),J358,M358)</f>
        <v>Eine Steinkugel hat eine Oberfläche von 61751.27 mm². Wie gross ist der Radius?</v>
      </c>
      <c r="P358" t="str">
        <f t="shared" ca="1" si="988"/>
        <v>70.1 mm</v>
      </c>
      <c r="Q358">
        <f t="shared" ca="1" si="894"/>
        <v>4043</v>
      </c>
    </row>
    <row r="359" spans="2:17" x14ac:dyDescent="0.25">
      <c r="B359" t="str">
        <f t="shared" ca="1" si="886"/>
        <v>Eine Stahlkugel hat einen Radius von 80.6 m. Wie gross ist das Volumen?</v>
      </c>
      <c r="C359" t="str">
        <f t="shared" ca="1" si="887"/>
        <v>2193278.264 m³</v>
      </c>
      <c r="E359">
        <f t="shared" ca="1" si="888"/>
        <v>30</v>
      </c>
      <c r="F359">
        <f t="shared" ca="1" si="889"/>
        <v>60</v>
      </c>
      <c r="G359">
        <f t="shared" ca="1" si="847"/>
        <v>113097.33552923256</v>
      </c>
      <c r="H359">
        <f t="shared" ca="1" si="848"/>
        <v>11309.733552923255</v>
      </c>
      <c r="I359" t="str">
        <f t="shared" ca="1" si="890"/>
        <v xml:space="preserve"> cm</v>
      </c>
      <c r="J359" t="str">
        <f t="shared" ca="1" si="891"/>
        <v xml:space="preserve"> cm²</v>
      </c>
      <c r="K359" t="str">
        <f t="shared" ca="1" si="974"/>
        <v xml:space="preserve"> cm³</v>
      </c>
      <c r="L359" t="str">
        <f t="shared" ref="L359" ca="1" si="991">CONCATENATE(CHOOSE(RANDBETWEEN(1,7),$S$1,$S$2,$S$3,$S$4,$S$5,$S$6,$S$7),"hat ein Volumen von ")</f>
        <v xml:space="preserve">Eine Kugel hat ein Volumen von </v>
      </c>
      <c r="M359" t="s">
        <v>23</v>
      </c>
      <c r="O359" s="1" t="str">
        <f t="shared" ref="O359" ca="1" si="992">CONCATENATE(L359,TRUNC(G359,3),K359,M359)</f>
        <v>Eine Kugel hat ein Volumen von 113097.335 cm³. Wie gross ist der Durchmesser?</v>
      </c>
      <c r="P359" t="str">
        <f t="shared" ref="P359:P360" ca="1" si="993">CONCATENATE(F359,I359)</f>
        <v>60 cm</v>
      </c>
      <c r="Q359">
        <f t="shared" ca="1" si="894"/>
        <v>13542</v>
      </c>
    </row>
    <row r="360" spans="2:17" x14ac:dyDescent="0.25">
      <c r="B360" t="str">
        <f t="shared" ca="1" si="886"/>
        <v>Eine Steinkugel hat eine Oberfläche von 61751.27 mm². Wie gross ist der Radius?</v>
      </c>
      <c r="C360" t="str">
        <f t="shared" ca="1" si="887"/>
        <v>70.1 mm</v>
      </c>
      <c r="E360">
        <f t="shared" ca="1" si="888"/>
        <v>25.7</v>
      </c>
      <c r="F360">
        <f t="shared" ca="1" si="889"/>
        <v>51.4</v>
      </c>
      <c r="G360">
        <f t="shared" ca="1" si="847"/>
        <v>71103.008888635639</v>
      </c>
      <c r="H360">
        <f t="shared" ca="1" si="848"/>
        <v>8299.9621270780899</v>
      </c>
      <c r="I360" t="str">
        <f t="shared" ca="1" si="890"/>
        <v xml:space="preserve"> mm</v>
      </c>
      <c r="J360" t="str">
        <f t="shared" ca="1" si="891"/>
        <v xml:space="preserve"> mm²</v>
      </c>
      <c r="K360" t="str">
        <f t="shared" ca="1" si="974"/>
        <v xml:space="preserve"> mm³</v>
      </c>
      <c r="L360" t="str">
        <f t="shared" ref="L360" ca="1" si="994">CONCATENATE(CHOOSE(RANDBETWEEN(1,9),$S$1,$S$2,$S$3,$S$4,$S$5,$S$6,$S$7,$S$8,$S$9),"hat eine Oberfläche von ")</f>
        <v xml:space="preserve">Eine Glasmurmel hat eine Oberfläche von </v>
      </c>
      <c r="M360" t="s">
        <v>23</v>
      </c>
      <c r="O360" s="1" t="str">
        <f t="shared" ref="O360" ca="1" si="995">CONCATENATE(L360,TRUNC(H360,2),J360,M360)</f>
        <v>Eine Glasmurmel hat eine Oberfläche von 8299.96 mm². Wie gross ist der Durchmesser?</v>
      </c>
      <c r="P360" t="str">
        <f t="shared" ca="1" si="993"/>
        <v>51.4 mm</v>
      </c>
      <c r="Q360">
        <f t="shared" ca="1" si="894"/>
        <v>2293</v>
      </c>
    </row>
    <row r="361" spans="2:17" x14ac:dyDescent="0.25">
      <c r="B361" t="str">
        <f t="shared" ca="1" si="886"/>
        <v>Eine Kugel hat einen Radius von 79.8 cm. Wie gross ist die Oberfläche?</v>
      </c>
      <c r="C361" t="str">
        <f t="shared" ca="1" si="887"/>
        <v>80023.15 cm²</v>
      </c>
      <c r="E361">
        <f t="shared" ca="1" si="888"/>
        <v>59</v>
      </c>
      <c r="F361">
        <f t="shared" ca="1" si="889"/>
        <v>118</v>
      </c>
      <c r="G361">
        <f t="shared" ca="1" si="847"/>
        <v>860289.54346882412</v>
      </c>
      <c r="H361">
        <f t="shared" ca="1" si="848"/>
        <v>43743.536108584281</v>
      </c>
      <c r="I361" t="str">
        <f t="shared" ca="1" si="890"/>
        <v xml:space="preserve"> cm</v>
      </c>
      <c r="J361" t="str">
        <f t="shared" ca="1" si="891"/>
        <v xml:space="preserve"> cm²</v>
      </c>
      <c r="K361" t="str">
        <f t="shared" ca="1" si="974"/>
        <v xml:space="preserve"> cm³</v>
      </c>
      <c r="L361" t="str">
        <f t="shared" ref="L361" ca="1" si="996">CONCATENATE(CHOOSE(RANDBETWEEN(1,9),$S$1,$S$2,$S$3,$S$4,$S$5,$S$6,$S$7,$S$8,$S$9),"hat einen Radius von ")</f>
        <v xml:space="preserve">Eine Steinkugel hat einen Radius von </v>
      </c>
      <c r="M361" t="str">
        <f t="shared" ref="M361:M362" ca="1" si="997">CONCATENATE(I361,". Wie gross ist das Volumen?")</f>
        <v xml:space="preserve"> cm. Wie gross ist das Volumen?</v>
      </c>
      <c r="O361" s="1" t="str">
        <f t="shared" ref="O361" ca="1" si="998">CONCATENATE(L361,E361,M361)</f>
        <v>Eine Steinkugel hat einen Radius von 59 cm. Wie gross ist das Volumen?</v>
      </c>
      <c r="P361" t="str">
        <f t="shared" ref="P361:P362" ca="1" si="999">CONCATENATE(TRUNC(G361,3),K361)</f>
        <v>860289.543 cm³</v>
      </c>
      <c r="Q361">
        <f t="shared" ca="1" si="894"/>
        <v>11317</v>
      </c>
    </row>
    <row r="362" spans="2:17" x14ac:dyDescent="0.25">
      <c r="B362" t="str">
        <f t="shared" ca="1" si="886"/>
        <v>Eine kugelförmige Figur hat einen Radius von 56.7 cm. Wie gross ist das Volumen?</v>
      </c>
      <c r="C362" t="str">
        <f t="shared" ca="1" si="887"/>
        <v>763550.535 cm³</v>
      </c>
      <c r="E362">
        <f t="shared" ca="1" si="888"/>
        <v>48.1</v>
      </c>
      <c r="F362">
        <f t="shared" ca="1" si="889"/>
        <v>96.2</v>
      </c>
      <c r="G362">
        <f t="shared" ca="1" si="847"/>
        <v>466148.01416397002</v>
      </c>
      <c r="H362">
        <f t="shared" ca="1" si="848"/>
        <v>29073.680717087525</v>
      </c>
      <c r="I362" t="str">
        <f t="shared" ca="1" si="890"/>
        <v xml:space="preserve"> m</v>
      </c>
      <c r="J362" t="str">
        <f t="shared" ca="1" si="891"/>
        <v xml:space="preserve"> m²</v>
      </c>
      <c r="K362" t="str">
        <f t="shared" ca="1" si="974"/>
        <v xml:space="preserve"> m³</v>
      </c>
      <c r="L362" t="str">
        <f t="shared" ref="L362" ca="1" si="1000">CONCATENATE(CHOOSE(RANDBETWEEN(1,9),$S$1,$S$2,$S$3,$S$4,$S$5,$S$6,$S$7,$S$8,$S$9),"hat einen Durchmesser von ")</f>
        <v xml:space="preserve">Eine Glaskugel hat einen Durchmesser von </v>
      </c>
      <c r="M362" t="str">
        <f t="shared" ca="1" si="997"/>
        <v xml:space="preserve"> m. Wie gross ist das Volumen?</v>
      </c>
      <c r="O362" s="1" t="str">
        <f t="shared" ref="O362" ca="1" si="1001">CONCATENATE(L362,F362,M362)</f>
        <v>Eine Glaskugel hat einen Durchmesser von 96.2 m. Wie gross ist das Volumen?</v>
      </c>
      <c r="P362" t="str">
        <f t="shared" ca="1" si="999"/>
        <v>466148.014 m³</v>
      </c>
      <c r="Q362">
        <f t="shared" ca="1" si="894"/>
        <v>4970</v>
      </c>
    </row>
    <row r="363" spans="2:17" x14ac:dyDescent="0.25">
      <c r="B363" t="str">
        <f t="shared" ca="1" si="886"/>
        <v>Eine Plastikkugel hat ein Volumen von 1037450.873 mm³. Wie gross ist der Radius?</v>
      </c>
      <c r="C363" t="str">
        <f t="shared" ca="1" si="887"/>
        <v>62.8 mm</v>
      </c>
      <c r="E363">
        <f t="shared" ca="1" si="888"/>
        <v>46</v>
      </c>
      <c r="F363">
        <f t="shared" ca="1" si="889"/>
        <v>92</v>
      </c>
      <c r="G363">
        <f t="shared" ca="1" si="847"/>
        <v>407720.08337308816</v>
      </c>
      <c r="H363">
        <f t="shared" ca="1" si="848"/>
        <v>26590.440219984008</v>
      </c>
      <c r="I363" t="str">
        <f t="shared" ca="1" si="890"/>
        <v xml:space="preserve"> m</v>
      </c>
      <c r="J363" t="str">
        <f t="shared" ca="1" si="891"/>
        <v xml:space="preserve"> m²</v>
      </c>
      <c r="K363" t="str">
        <f t="shared" ca="1" si="974"/>
        <v xml:space="preserve"> m³</v>
      </c>
      <c r="L363" t="str">
        <f t="shared" ref="L363" ca="1" si="1002">CONCATENATE(CHOOSE(RANDBETWEEN(1,9),$S$1,$S$2,$S$3,$S$4,$S$5,$S$6,$S$7,$S$8,$S$9),"hat einen Radius von ")</f>
        <v xml:space="preserve">Ein Ball hat einen Radius von </v>
      </c>
      <c r="M363" t="str">
        <f t="shared" ref="M363:M364" ca="1" si="1003">CONCATENATE(I363,". Wie gross ist die Oberfläche?")</f>
        <v xml:space="preserve"> m. Wie gross ist die Oberfläche?</v>
      </c>
      <c r="O363" s="1" t="str">
        <f t="shared" ca="1" si="897"/>
        <v>Ein Ball hat einen Radius von 46 m. Wie gross ist die Oberfläche?</v>
      </c>
      <c r="P363" t="str">
        <f t="shared" ref="P363:P364" ca="1" si="1004">CONCATENATE(TRUNC(H363,2),J363)</f>
        <v>26590.44 m²</v>
      </c>
      <c r="Q363">
        <f t="shared" ca="1" si="894"/>
        <v>1350</v>
      </c>
    </row>
    <row r="364" spans="2:17" x14ac:dyDescent="0.25">
      <c r="B364" t="str">
        <f t="shared" ca="1" si="886"/>
        <v>Eine Steinkugel hat ein Volumen von 998.305 m³. Wie gross ist der Durchmesser?</v>
      </c>
      <c r="C364" t="str">
        <f t="shared" ca="1" si="887"/>
        <v>12.4 m</v>
      </c>
      <c r="E364">
        <f t="shared" ca="1" si="888"/>
        <v>24.7</v>
      </c>
      <c r="F364">
        <f t="shared" ca="1" si="889"/>
        <v>49.4</v>
      </c>
      <c r="G364">
        <f t="shared" ca="1" si="847"/>
        <v>63121.813696141784</v>
      </c>
      <c r="H364">
        <f t="shared" ca="1" si="848"/>
        <v>7666.6170481143863</v>
      </c>
      <c r="I364" t="str">
        <f t="shared" ca="1" si="890"/>
        <v xml:space="preserve"> dm</v>
      </c>
      <c r="J364" t="str">
        <f t="shared" ca="1" si="891"/>
        <v xml:space="preserve"> dm²</v>
      </c>
      <c r="K364" t="str">
        <f t="shared" ca="1" si="974"/>
        <v xml:space="preserve"> dm³</v>
      </c>
      <c r="L364" t="str">
        <f t="shared" ref="L364" ca="1" si="1005">CONCATENATE(CHOOSE(RANDBETWEEN(1,9),$S$1,$S$2,$S$3,$S$4,$S$5,$S$6,$S$7,$S$8,$S$9),"hat einen Durchmesser von ")</f>
        <v xml:space="preserve">Eine kugelförmige Figur hat einen Durchmesser von </v>
      </c>
      <c r="M364" t="str">
        <f t="shared" ca="1" si="1003"/>
        <v xml:space="preserve"> dm. Wie gross ist die Oberfläche?</v>
      </c>
      <c r="O364" s="1" t="str">
        <f t="shared" ref="O364" ca="1" si="1006">CONCATENATE(L364,F364,M364)</f>
        <v>Eine kugelförmige Figur hat einen Durchmesser von 49.4 dm. Wie gross ist die Oberfläche?</v>
      </c>
      <c r="P364" t="str">
        <f t="shared" ca="1" si="1004"/>
        <v>7666.61 dm²</v>
      </c>
      <c r="Q364">
        <f t="shared" ca="1" si="894"/>
        <v>7964</v>
      </c>
    </row>
    <row r="365" spans="2:17" x14ac:dyDescent="0.25">
      <c r="B365" t="str">
        <f t="shared" ca="1" si="886"/>
        <v>Eine Stahlkugel hat einen Radius von 74.3 dm. Wie gross ist die Oberfläche?</v>
      </c>
      <c r="C365" t="str">
        <f t="shared" ca="1" si="887"/>
        <v>69372.52 dm²</v>
      </c>
      <c r="E365">
        <f t="shared" ca="1" si="888"/>
        <v>10.9</v>
      </c>
      <c r="F365">
        <f t="shared" ca="1" si="889"/>
        <v>21.8</v>
      </c>
      <c r="G365">
        <f t="shared" ca="1" si="847"/>
        <v>5424.6047901143147</v>
      </c>
      <c r="H365">
        <f t="shared" ca="1" si="848"/>
        <v>1493.0104926920133</v>
      </c>
      <c r="I365" t="str">
        <f t="shared" ca="1" si="890"/>
        <v xml:space="preserve"> cm</v>
      </c>
      <c r="J365" t="str">
        <f t="shared" ca="1" si="891"/>
        <v xml:space="preserve"> cm²</v>
      </c>
      <c r="K365" t="str">
        <f t="shared" ca="1" si="974"/>
        <v xml:space="preserve"> cm³</v>
      </c>
      <c r="L365" t="str">
        <f t="shared" ref="L365" ca="1" si="1007">CONCATENATE(CHOOSE(RANDBETWEEN(1,9),$S$1,$S$2,$S$3,$S$4,$S$5,$S$6,$S$7,$S$8,$S$9),"hat ein Volumen von ")</f>
        <v xml:space="preserve">Eine Stahlkugel hat ein Volumen von </v>
      </c>
      <c r="M365" t="s">
        <v>22</v>
      </c>
      <c r="O365" s="1" t="str">
        <f t="shared" ref="O365" ca="1" si="1008">CONCATENATE(L365,TRUNC(G365,3),K365,M365)</f>
        <v>Eine Stahlkugel hat ein Volumen von 5424.604 cm³. Wie gross ist der Radius?</v>
      </c>
      <c r="P365" t="str">
        <f t="shared" ref="P365:P366" ca="1" si="1009">CONCATENATE(E365,I365)</f>
        <v>10.9 cm</v>
      </c>
      <c r="Q365">
        <f t="shared" ca="1" si="894"/>
        <v>2598</v>
      </c>
    </row>
    <row r="366" spans="2:17" x14ac:dyDescent="0.25">
      <c r="B366" t="str">
        <f t="shared" ca="1" si="886"/>
        <v>Eine kugelförmige Figur hat ein Volumen von 192193.054 cm³. Wie gross ist der Durchmesser?</v>
      </c>
      <c r="C366" t="str">
        <f t="shared" ca="1" si="887"/>
        <v>71.6 cm</v>
      </c>
      <c r="E366">
        <f t="shared" ca="1" si="888"/>
        <v>13.6</v>
      </c>
      <c r="F366">
        <f t="shared" ca="1" si="889"/>
        <v>27.2</v>
      </c>
      <c r="G366">
        <f t="shared" ca="1" si="847"/>
        <v>10536.717453371153</v>
      </c>
      <c r="H366">
        <f t="shared" ca="1" si="848"/>
        <v>2324.2759088318721</v>
      </c>
      <c r="I366" t="str">
        <f t="shared" ca="1" si="890"/>
        <v xml:space="preserve"> mm</v>
      </c>
      <c r="J366" t="str">
        <f t="shared" ca="1" si="891"/>
        <v xml:space="preserve"> mm²</v>
      </c>
      <c r="K366" t="str">
        <f t="shared" ca="1" si="974"/>
        <v xml:space="preserve"> mm³</v>
      </c>
      <c r="L366" t="str">
        <f t="shared" ref="L366" ca="1" si="1010">CONCATENATE(CHOOSE(RANDBETWEEN(1,9),$S$1,$S$2,$S$3,$S$4,$S$5,$S$6,$S$7,$S$8,$S$9),"hat eine Oberfläche von ")</f>
        <v xml:space="preserve">Eine Stahlkugel hat eine Oberfläche von </v>
      </c>
      <c r="M366" t="s">
        <v>22</v>
      </c>
      <c r="O366" s="1" t="str">
        <f t="shared" ref="O366" ca="1" si="1011">CONCATENATE(L366,TRUNC(H366,2),J366,M366)</f>
        <v>Eine Stahlkugel hat eine Oberfläche von 2324.27 mm². Wie gross ist der Radius?</v>
      </c>
      <c r="P366" t="str">
        <f t="shared" ca="1" si="1009"/>
        <v>13.6 mm</v>
      </c>
      <c r="Q366">
        <f t="shared" ca="1" si="894"/>
        <v>12015</v>
      </c>
    </row>
    <row r="367" spans="2:17" x14ac:dyDescent="0.25">
      <c r="B367" t="str">
        <f t="shared" ca="1" si="886"/>
        <v>Eine Kugel hat ein Volumen von 356.817 dm³. Wie gross ist der Durchmesser?</v>
      </c>
      <c r="C367" t="str">
        <f t="shared" ca="1" si="887"/>
        <v>8.8 dm</v>
      </c>
      <c r="E367">
        <f t="shared" ca="1" si="888"/>
        <v>89.4</v>
      </c>
      <c r="F367">
        <f t="shared" ca="1" si="889"/>
        <v>178.8</v>
      </c>
      <c r="G367">
        <f t="shared" ca="1" si="847"/>
        <v>2992961.7437327146</v>
      </c>
      <c r="H367">
        <f t="shared" ca="1" si="848"/>
        <v>100434.95784337969</v>
      </c>
      <c r="I367" t="str">
        <f t="shared" ca="1" si="890"/>
        <v xml:space="preserve"> cm</v>
      </c>
      <c r="J367" t="str">
        <f t="shared" ca="1" si="891"/>
        <v xml:space="preserve"> cm²</v>
      </c>
      <c r="K367" t="str">
        <f t="shared" ca="1" si="974"/>
        <v xml:space="preserve"> cm³</v>
      </c>
      <c r="L367" t="str">
        <f t="shared" ref="L367" ca="1" si="1012">CONCATENATE(CHOOSE(RANDBETWEEN(1,7),$S$1,$S$2,$S$3,$S$4,$S$5,$S$6,$S$7),"hat ein Volumen von ")</f>
        <v xml:space="preserve">Eine Plastikkugel hat ein Volumen von </v>
      </c>
      <c r="M367" t="s">
        <v>23</v>
      </c>
      <c r="O367" s="1" t="str">
        <f t="shared" ref="O367" ca="1" si="1013">CONCATENATE(L367,TRUNC(G367,3),K367,M367)</f>
        <v>Eine Plastikkugel hat ein Volumen von 2992961.743 cm³. Wie gross ist der Durchmesser?</v>
      </c>
      <c r="P367" t="str">
        <f t="shared" ref="P367:P368" ca="1" si="1014">CONCATENATE(F367,I367)</f>
        <v>178.8 cm</v>
      </c>
      <c r="Q367">
        <f t="shared" ca="1" si="894"/>
        <v>14830</v>
      </c>
    </row>
    <row r="368" spans="2:17" x14ac:dyDescent="0.25">
      <c r="B368" t="str">
        <f t="shared" ca="1" si="886"/>
        <v>Ein Ball hat eine Oberfläche von 22167.07 dm². Wie gross ist der Durchmesser?</v>
      </c>
      <c r="C368" t="str">
        <f t="shared" ca="1" si="887"/>
        <v>84 dm</v>
      </c>
      <c r="E368">
        <f t="shared" ca="1" si="888"/>
        <v>61</v>
      </c>
      <c r="F368">
        <f t="shared" ca="1" si="889"/>
        <v>122</v>
      </c>
      <c r="G368">
        <f t="shared" ca="1" si="847"/>
        <v>950775.78947261989</v>
      </c>
      <c r="H368">
        <f t="shared" ca="1" si="848"/>
        <v>46759.46505603048</v>
      </c>
      <c r="I368" t="str">
        <f t="shared" ca="1" si="890"/>
        <v xml:space="preserve"> m</v>
      </c>
      <c r="J368" t="str">
        <f t="shared" ca="1" si="891"/>
        <v xml:space="preserve"> m²</v>
      </c>
      <c r="K368" t="str">
        <f t="shared" ca="1" si="974"/>
        <v xml:space="preserve"> m³</v>
      </c>
      <c r="L368" t="str">
        <f t="shared" ref="L368" ca="1" si="1015">CONCATENATE(CHOOSE(RANDBETWEEN(1,9),$S$1,$S$2,$S$3,$S$4,$S$5,$S$6,$S$7,$S$8,$S$9),"hat eine Oberfläche von ")</f>
        <v xml:space="preserve">Eine Plastikkugel hat eine Oberfläche von </v>
      </c>
      <c r="M368" t="s">
        <v>23</v>
      </c>
      <c r="O368" s="1" t="str">
        <f t="shared" ref="O368" ca="1" si="1016">CONCATENATE(L368,TRUNC(H368,2),J368,M368)</f>
        <v>Eine Plastikkugel hat eine Oberfläche von 46759.46 m². Wie gross ist der Durchmesser?</v>
      </c>
      <c r="P368" t="str">
        <f t="shared" ca="1" si="1014"/>
        <v>122 m</v>
      </c>
      <c r="Q368">
        <f t="shared" ca="1" si="894"/>
        <v>6349</v>
      </c>
    </row>
    <row r="369" spans="2:17" x14ac:dyDescent="0.25">
      <c r="B369" t="str">
        <f t="shared" ca="1" si="886"/>
        <v>Eine Steinkugel hat einen Radius von 49.3 cm. Wie gross ist die Oberfläche?</v>
      </c>
      <c r="C369" t="str">
        <f t="shared" ca="1" si="887"/>
        <v>30542.43 cm²</v>
      </c>
      <c r="E369">
        <f t="shared" ca="1" si="888"/>
        <v>61.9</v>
      </c>
      <c r="F369">
        <f t="shared" ca="1" si="889"/>
        <v>123.8</v>
      </c>
      <c r="G369">
        <f t="shared" ca="1" si="847"/>
        <v>993483.26602316194</v>
      </c>
      <c r="H369">
        <f t="shared" ca="1" si="848"/>
        <v>48149.431309684747</v>
      </c>
      <c r="I369" t="str">
        <f t="shared" ca="1" si="890"/>
        <v xml:space="preserve"> dm</v>
      </c>
      <c r="J369" t="str">
        <f t="shared" ca="1" si="891"/>
        <v xml:space="preserve"> dm²</v>
      </c>
      <c r="K369" t="str">
        <f t="shared" ca="1" si="974"/>
        <v xml:space="preserve"> dm³</v>
      </c>
      <c r="L369" t="str">
        <f t="shared" ref="L369" ca="1" si="1017">CONCATENATE(CHOOSE(RANDBETWEEN(1,9),$S$1,$S$2,$S$3,$S$4,$S$5,$S$6,$S$7,$S$8,$S$9),"hat einen Radius von ")</f>
        <v xml:space="preserve">Eine Glaskugel hat einen Radius von </v>
      </c>
      <c r="M369" t="str">
        <f t="shared" ref="M369:M370" ca="1" si="1018">CONCATENATE(I369,". Wie gross ist das Volumen?")</f>
        <v xml:space="preserve"> dm. Wie gross ist das Volumen?</v>
      </c>
      <c r="O369" s="1" t="str">
        <f t="shared" ref="O369" ca="1" si="1019">CONCATENATE(L369,E369,M369)</f>
        <v>Eine Glaskugel hat einen Radius von 61.9 dm. Wie gross ist das Volumen?</v>
      </c>
      <c r="P369" t="str">
        <f t="shared" ref="P369:P370" ca="1" si="1020">CONCATENATE(TRUNC(G369,3),K369)</f>
        <v>993483.266 dm³</v>
      </c>
      <c r="Q369">
        <f t="shared" ca="1" si="894"/>
        <v>2156</v>
      </c>
    </row>
    <row r="370" spans="2:17" x14ac:dyDescent="0.25">
      <c r="B370" t="str">
        <f t="shared" ca="1" si="886"/>
        <v>Eine Stahlkugel hat einen Radius von 16.5 m. Wie gross ist die Oberfläche?</v>
      </c>
      <c r="C370" t="str">
        <f t="shared" ca="1" si="887"/>
        <v>3421.19 m²</v>
      </c>
      <c r="E370">
        <f t="shared" ca="1" si="888"/>
        <v>72.2</v>
      </c>
      <c r="F370">
        <f t="shared" ca="1" si="889"/>
        <v>144.4</v>
      </c>
      <c r="G370">
        <f t="shared" ca="1" si="847"/>
        <v>1576522.6040667694</v>
      </c>
      <c r="H370">
        <f t="shared" ca="1" si="848"/>
        <v>65506.479393356072</v>
      </c>
      <c r="I370" t="str">
        <f t="shared" ca="1" si="890"/>
        <v xml:space="preserve"> mm</v>
      </c>
      <c r="J370" t="str">
        <f t="shared" ca="1" si="891"/>
        <v xml:space="preserve"> mm²</v>
      </c>
      <c r="K370" t="str">
        <f t="shared" ca="1" si="974"/>
        <v xml:space="preserve"> mm³</v>
      </c>
      <c r="L370" t="str">
        <f t="shared" ref="L370" ca="1" si="1021">CONCATENATE(CHOOSE(RANDBETWEEN(1,9),$S$1,$S$2,$S$3,$S$4,$S$5,$S$6,$S$7,$S$8,$S$9),"hat einen Durchmesser von ")</f>
        <v xml:space="preserve">Eine Holzkugel hat einen Durchmesser von </v>
      </c>
      <c r="M370" t="str">
        <f t="shared" ca="1" si="1018"/>
        <v xml:space="preserve"> mm. Wie gross ist das Volumen?</v>
      </c>
      <c r="O370" s="1" t="str">
        <f t="shared" ref="O370" ca="1" si="1022">CONCATENATE(L370,F370,M370)</f>
        <v>Eine Holzkugel hat einen Durchmesser von 144.4 mm. Wie gross ist das Volumen?</v>
      </c>
      <c r="P370" t="str">
        <f t="shared" ca="1" si="1020"/>
        <v>1576522.604 mm³</v>
      </c>
      <c r="Q370">
        <f t="shared" ca="1" si="894"/>
        <v>15556</v>
      </c>
    </row>
    <row r="371" spans="2:17" x14ac:dyDescent="0.25">
      <c r="B371" t="str">
        <f t="shared" ca="1" si="886"/>
        <v>Eine Glaskugel hat ein Volumen von 1150346.509 m³. Wie gross ist der Durchmesser?</v>
      </c>
      <c r="C371" t="str">
        <f t="shared" ca="1" si="887"/>
        <v>130 m</v>
      </c>
      <c r="E371">
        <f t="shared" ca="1" si="888"/>
        <v>67.5</v>
      </c>
      <c r="F371">
        <f t="shared" ca="1" si="889"/>
        <v>135</v>
      </c>
      <c r="G371">
        <f t="shared" ca="1" si="847"/>
        <v>1288249.3375126645</v>
      </c>
      <c r="H371">
        <f t="shared" ca="1" si="848"/>
        <v>57255.526111673978</v>
      </c>
      <c r="I371" t="str">
        <f t="shared" ca="1" si="890"/>
        <v xml:space="preserve"> cm</v>
      </c>
      <c r="J371" t="str">
        <f t="shared" ca="1" si="891"/>
        <v xml:space="preserve"> cm²</v>
      </c>
      <c r="K371" t="str">
        <f t="shared" ca="1" si="974"/>
        <v xml:space="preserve"> cm³</v>
      </c>
      <c r="L371" t="str">
        <f t="shared" ref="L371" ca="1" si="1023">CONCATENATE(CHOOSE(RANDBETWEEN(1,9),$S$1,$S$2,$S$3,$S$4,$S$5,$S$6,$S$7,$S$8,$S$9),"hat einen Radius von ")</f>
        <v xml:space="preserve">Eine Glasmurmel hat einen Radius von </v>
      </c>
      <c r="M371" t="str">
        <f t="shared" ref="M371:M372" ca="1" si="1024">CONCATENATE(I371,". Wie gross ist die Oberfläche?")</f>
        <v xml:space="preserve"> cm. Wie gross ist die Oberfläche?</v>
      </c>
      <c r="O371" s="1" t="str">
        <f t="shared" ca="1" si="897"/>
        <v>Eine Glasmurmel hat einen Radius von 67.5 cm. Wie gross ist die Oberfläche?</v>
      </c>
      <c r="P371" t="str">
        <f t="shared" ref="P371:P372" ca="1" si="1025">CONCATENATE(TRUNC(H371,2),J371)</f>
        <v>57255.52 cm²</v>
      </c>
      <c r="Q371">
        <f t="shared" ca="1" si="894"/>
        <v>19393</v>
      </c>
    </row>
    <row r="372" spans="2:17" x14ac:dyDescent="0.25">
      <c r="B372" t="str">
        <f t="shared" ca="1" si="886"/>
        <v>Eine Stahlkugel hat eine Oberfläche von 7853.98 m². Wie gross ist der Radius?</v>
      </c>
      <c r="C372" t="str">
        <f t="shared" ca="1" si="887"/>
        <v>25 m</v>
      </c>
      <c r="E372">
        <f t="shared" ca="1" si="888"/>
        <v>61.9</v>
      </c>
      <c r="F372">
        <f t="shared" ca="1" si="889"/>
        <v>123.8</v>
      </c>
      <c r="G372">
        <f t="shared" ref="G372:G435" ca="1" si="1026">E372^3*PI()*4/3</f>
        <v>993483.26602316194</v>
      </c>
      <c r="H372">
        <f t="shared" ref="H372:H435" ca="1" si="1027">E372*E372*4*PI()</f>
        <v>48149.431309684747</v>
      </c>
      <c r="I372" t="str">
        <f t="shared" ca="1" si="890"/>
        <v xml:space="preserve"> dm</v>
      </c>
      <c r="J372" t="str">
        <f t="shared" ca="1" si="891"/>
        <v xml:space="preserve"> dm²</v>
      </c>
      <c r="K372" t="str">
        <f t="shared" ca="1" si="974"/>
        <v xml:space="preserve"> dm³</v>
      </c>
      <c r="L372" t="str">
        <f t="shared" ref="L372" ca="1" si="1028">CONCATENATE(CHOOSE(RANDBETWEEN(1,9),$S$1,$S$2,$S$3,$S$4,$S$5,$S$6,$S$7,$S$8,$S$9),"hat einen Durchmesser von ")</f>
        <v xml:space="preserve">Eine Holzkugel hat einen Durchmesser von </v>
      </c>
      <c r="M372" t="str">
        <f t="shared" ca="1" si="1024"/>
        <v xml:space="preserve"> dm. Wie gross ist die Oberfläche?</v>
      </c>
      <c r="O372" s="1" t="str">
        <f t="shared" ref="O372" ca="1" si="1029">CONCATENATE(L372,F372,M372)</f>
        <v>Eine Holzkugel hat einen Durchmesser von 123.8 dm. Wie gross ist die Oberfläche?</v>
      </c>
      <c r="P372" t="str">
        <f t="shared" ca="1" si="1025"/>
        <v>48149.43 dm²</v>
      </c>
      <c r="Q372">
        <f t="shared" ca="1" si="894"/>
        <v>12965</v>
      </c>
    </row>
    <row r="373" spans="2:17" x14ac:dyDescent="0.25">
      <c r="B373" t="str">
        <f t="shared" ca="1" si="886"/>
        <v>Eine kugelförmige Figur hat eine Oberfläche von 20510.32 cm². Wie gross ist der Radius?</v>
      </c>
      <c r="C373" t="str">
        <f t="shared" ca="1" si="887"/>
        <v>40.4 cm</v>
      </c>
      <c r="E373">
        <f t="shared" ca="1" si="888"/>
        <v>53.8</v>
      </c>
      <c r="F373">
        <f t="shared" ca="1" si="889"/>
        <v>107.6</v>
      </c>
      <c r="G373">
        <f t="shared" ca="1" si="1026"/>
        <v>652282.06331439526</v>
      </c>
      <c r="H373">
        <f t="shared" ca="1" si="1027"/>
        <v>36372.605761025756</v>
      </c>
      <c r="I373" t="str">
        <f t="shared" ca="1" si="890"/>
        <v xml:space="preserve"> m</v>
      </c>
      <c r="J373" t="str">
        <f t="shared" ca="1" si="891"/>
        <v xml:space="preserve"> m²</v>
      </c>
      <c r="K373" t="str">
        <f t="shared" ca="1" si="974"/>
        <v xml:space="preserve"> m³</v>
      </c>
      <c r="L373" t="str">
        <f t="shared" ref="L373" ca="1" si="1030">CONCATENATE(CHOOSE(RANDBETWEEN(1,9),$S$1,$S$2,$S$3,$S$4,$S$5,$S$6,$S$7,$S$8,$S$9),"hat ein Volumen von ")</f>
        <v xml:space="preserve">Ein Ball hat ein Volumen von </v>
      </c>
      <c r="M373" t="s">
        <v>22</v>
      </c>
      <c r="O373" s="1" t="str">
        <f t="shared" ref="O373" ca="1" si="1031">CONCATENATE(L373,TRUNC(G373,3),K373,M373)</f>
        <v>Ein Ball hat ein Volumen von 652282.063 m³. Wie gross ist der Radius?</v>
      </c>
      <c r="P373" t="str">
        <f t="shared" ref="P373:P374" ca="1" si="1032">CONCATENATE(E373,I373)</f>
        <v>53.8 m</v>
      </c>
      <c r="Q373">
        <f t="shared" ca="1" si="894"/>
        <v>4693</v>
      </c>
    </row>
    <row r="374" spans="2:17" x14ac:dyDescent="0.25">
      <c r="B374" t="str">
        <f t="shared" ca="1" si="886"/>
        <v>Eine Kugel hat ein Volumen von 124.788 m³. Wie gross ist der Durchmesser?</v>
      </c>
      <c r="C374" t="str">
        <f t="shared" ca="1" si="887"/>
        <v>6.2 m</v>
      </c>
      <c r="E374">
        <f t="shared" ca="1" si="888"/>
        <v>16.7</v>
      </c>
      <c r="F374">
        <f t="shared" ca="1" si="889"/>
        <v>33.4</v>
      </c>
      <c r="G374">
        <f t="shared" ca="1" si="1026"/>
        <v>19509.135393555036</v>
      </c>
      <c r="H374">
        <f t="shared" ca="1" si="1027"/>
        <v>3504.6351006386294</v>
      </c>
      <c r="I374" t="str">
        <f t="shared" ca="1" si="890"/>
        <v xml:space="preserve"> mm</v>
      </c>
      <c r="J374" t="str">
        <f t="shared" ca="1" si="891"/>
        <v xml:space="preserve"> mm²</v>
      </c>
      <c r="K374" t="str">
        <f t="shared" ca="1" si="974"/>
        <v xml:space="preserve"> mm³</v>
      </c>
      <c r="L374" t="str">
        <f t="shared" ref="L374" ca="1" si="1033">CONCATENATE(CHOOSE(RANDBETWEEN(1,9),$S$1,$S$2,$S$3,$S$4,$S$5,$S$6,$S$7,$S$8,$S$9),"hat eine Oberfläche von ")</f>
        <v xml:space="preserve">Eine Kugel hat eine Oberfläche von </v>
      </c>
      <c r="M374" t="s">
        <v>22</v>
      </c>
      <c r="O374" s="1" t="str">
        <f t="shared" ref="O374" ca="1" si="1034">CONCATENATE(L374,TRUNC(H374,2),J374,M374)</f>
        <v>Eine Kugel hat eine Oberfläche von 3504.63 mm². Wie gross ist der Radius?</v>
      </c>
      <c r="P374" t="str">
        <f t="shared" ca="1" si="1032"/>
        <v>16.7 mm</v>
      </c>
      <c r="Q374">
        <f t="shared" ca="1" si="894"/>
        <v>1925</v>
      </c>
    </row>
    <row r="375" spans="2:17" x14ac:dyDescent="0.25">
      <c r="B375" t="str">
        <f t="shared" ca="1" si="886"/>
        <v>Eine Stahlkugel hat ein Volumen von 1875309.331 dm³. Wie gross ist der Radius?</v>
      </c>
      <c r="C375" t="str">
        <f t="shared" ca="1" si="887"/>
        <v>76.5 dm</v>
      </c>
      <c r="E375">
        <f t="shared" ca="1" si="888"/>
        <v>27.1</v>
      </c>
      <c r="F375">
        <f t="shared" ca="1" si="889"/>
        <v>54.2</v>
      </c>
      <c r="G375">
        <f t="shared" ca="1" si="1026"/>
        <v>83367.4431274534</v>
      </c>
      <c r="H375">
        <f t="shared" ca="1" si="1027"/>
        <v>9228.8682428915217</v>
      </c>
      <c r="I375" t="str">
        <f t="shared" ca="1" si="890"/>
        <v xml:space="preserve"> dm</v>
      </c>
      <c r="J375" t="str">
        <f t="shared" ca="1" si="891"/>
        <v xml:space="preserve"> dm²</v>
      </c>
      <c r="K375" t="str">
        <f t="shared" ca="1" si="974"/>
        <v xml:space="preserve"> dm³</v>
      </c>
      <c r="L375" t="str">
        <f t="shared" ref="L375" ca="1" si="1035">CONCATENATE(CHOOSE(RANDBETWEEN(1,7),$S$1,$S$2,$S$3,$S$4,$S$5,$S$6,$S$7),"hat ein Volumen von ")</f>
        <v xml:space="preserve">Eine Glaskugel hat ein Volumen von </v>
      </c>
      <c r="M375" t="s">
        <v>23</v>
      </c>
      <c r="O375" s="1" t="str">
        <f t="shared" ref="O375" ca="1" si="1036">CONCATENATE(L375,TRUNC(G375,3),K375,M375)</f>
        <v>Eine Glaskugel hat ein Volumen von 83367.443 dm³. Wie gross ist der Durchmesser?</v>
      </c>
      <c r="P375" t="str">
        <f t="shared" ref="P375:P376" ca="1" si="1037">CONCATENATE(F375,I375)</f>
        <v>54.2 dm</v>
      </c>
      <c r="Q375">
        <f t="shared" ca="1" si="894"/>
        <v>11107</v>
      </c>
    </row>
    <row r="376" spans="2:17" x14ac:dyDescent="0.25">
      <c r="B376" t="str">
        <f t="shared" ca="1" si="886"/>
        <v>Eine Glaskugel hat ein Volumen von 501914.066 cm³. Wie gross ist der Radius?</v>
      </c>
      <c r="C376" t="str">
        <f t="shared" ca="1" si="887"/>
        <v>49.3 cm</v>
      </c>
      <c r="E376">
        <f t="shared" ca="1" si="888"/>
        <v>29.1</v>
      </c>
      <c r="F376">
        <f t="shared" ca="1" si="889"/>
        <v>58.2</v>
      </c>
      <c r="G376">
        <f t="shared" ca="1" si="1026"/>
        <v>103220.88450947126</v>
      </c>
      <c r="H376">
        <f t="shared" ca="1" si="1027"/>
        <v>10641.328299945491</v>
      </c>
      <c r="I376" t="str">
        <f t="shared" ca="1" si="890"/>
        <v xml:space="preserve"> m</v>
      </c>
      <c r="J376" t="str">
        <f t="shared" ca="1" si="891"/>
        <v xml:space="preserve"> m²</v>
      </c>
      <c r="K376" t="str">
        <f t="shared" ca="1" si="974"/>
        <v xml:space="preserve"> m³</v>
      </c>
      <c r="L376" t="str">
        <f t="shared" ref="L376" ca="1" si="1038">CONCATENATE(CHOOSE(RANDBETWEEN(1,9),$S$1,$S$2,$S$3,$S$4,$S$5,$S$6,$S$7,$S$8,$S$9),"hat eine Oberfläche von ")</f>
        <v xml:space="preserve">Eine Kugel hat eine Oberfläche von </v>
      </c>
      <c r="M376" t="s">
        <v>23</v>
      </c>
      <c r="O376" s="1" t="str">
        <f t="shared" ref="O376" ca="1" si="1039">CONCATENATE(L376,TRUNC(H376,2),J376,M376)</f>
        <v>Eine Kugel hat eine Oberfläche von 10641.32 m². Wie gross ist der Durchmesser?</v>
      </c>
      <c r="P376" t="str">
        <f t="shared" ca="1" si="1037"/>
        <v>58.2 m</v>
      </c>
      <c r="Q376">
        <f t="shared" ca="1" si="894"/>
        <v>14564</v>
      </c>
    </row>
    <row r="377" spans="2:17" x14ac:dyDescent="0.25">
      <c r="B377" t="str">
        <f t="shared" ca="1" si="886"/>
        <v>Eine Kugel hat ein Volumen von 606131.032 dm³. Wie gross ist der Durchmesser?</v>
      </c>
      <c r="C377" t="str">
        <f t="shared" ca="1" si="887"/>
        <v>105 dm</v>
      </c>
      <c r="E377">
        <f t="shared" ca="1" si="888"/>
        <v>7.8</v>
      </c>
      <c r="F377">
        <f t="shared" ca="1" si="889"/>
        <v>15.6</v>
      </c>
      <c r="G377">
        <f t="shared" ca="1" si="1026"/>
        <v>1987.798769261791</v>
      </c>
      <c r="H377">
        <f t="shared" ca="1" si="1027"/>
        <v>764.53798817761196</v>
      </c>
      <c r="I377" t="str">
        <f t="shared" ca="1" si="890"/>
        <v xml:space="preserve"> cm</v>
      </c>
      <c r="J377" t="str">
        <f t="shared" ca="1" si="891"/>
        <v xml:space="preserve"> cm²</v>
      </c>
      <c r="K377" t="str">
        <f t="shared" ca="1" si="974"/>
        <v xml:space="preserve"> cm³</v>
      </c>
      <c r="L377" t="str">
        <f t="shared" ref="L377" ca="1" si="1040">CONCATENATE(CHOOSE(RANDBETWEEN(1,9),$S$1,$S$2,$S$3,$S$4,$S$5,$S$6,$S$7,$S$8,$S$9),"hat einen Radius von ")</f>
        <v xml:space="preserve">Eine kugelförmige Figur hat einen Radius von </v>
      </c>
      <c r="M377" t="str">
        <f t="shared" ref="M377:M378" ca="1" si="1041">CONCATENATE(I377,". Wie gross ist das Volumen?")</f>
        <v xml:space="preserve"> cm. Wie gross ist das Volumen?</v>
      </c>
      <c r="O377" s="1" t="str">
        <f t="shared" ref="O377" ca="1" si="1042">CONCATENATE(L377,E377,M377)</f>
        <v>Eine kugelförmige Figur hat einen Radius von 7.8 cm. Wie gross ist das Volumen?</v>
      </c>
      <c r="P377" t="str">
        <f t="shared" ref="P377:P378" ca="1" si="1043">CONCATENATE(TRUNC(G377,3),K377)</f>
        <v>1987.798 cm³</v>
      </c>
      <c r="Q377">
        <f t="shared" ca="1" si="894"/>
        <v>6537</v>
      </c>
    </row>
    <row r="378" spans="2:17" x14ac:dyDescent="0.25">
      <c r="B378" t="str">
        <f t="shared" ca="1" si="886"/>
        <v>Eine Plastikkugel hat ein Volumen von 36086.951 m³. Wie gross ist der Durchmesser?</v>
      </c>
      <c r="C378" t="str">
        <f t="shared" ca="1" si="887"/>
        <v>41 m</v>
      </c>
      <c r="E378">
        <f t="shared" ca="1" si="888"/>
        <v>38.200000000000003</v>
      </c>
      <c r="F378">
        <f t="shared" ca="1" si="889"/>
        <v>76.400000000000006</v>
      </c>
      <c r="G378">
        <f t="shared" ca="1" si="1026"/>
        <v>233495.59834412127</v>
      </c>
      <c r="H378">
        <f t="shared" ca="1" si="1027"/>
        <v>18337.350655297483</v>
      </c>
      <c r="I378" t="str">
        <f t="shared" ca="1" si="890"/>
        <v xml:space="preserve"> m</v>
      </c>
      <c r="J378" t="str">
        <f t="shared" ca="1" si="891"/>
        <v xml:space="preserve"> m²</v>
      </c>
      <c r="K378" t="str">
        <f t="shared" ca="1" si="974"/>
        <v xml:space="preserve"> m³</v>
      </c>
      <c r="L378" t="str">
        <f t="shared" ref="L378" ca="1" si="1044">CONCATENATE(CHOOSE(RANDBETWEEN(1,9),$S$1,$S$2,$S$3,$S$4,$S$5,$S$6,$S$7,$S$8,$S$9),"hat einen Durchmesser von ")</f>
        <v xml:space="preserve">Eine Glasmurmel hat einen Durchmesser von </v>
      </c>
      <c r="M378" t="str">
        <f t="shared" ca="1" si="1041"/>
        <v xml:space="preserve"> m. Wie gross ist das Volumen?</v>
      </c>
      <c r="O378" s="1" t="str">
        <f t="shared" ref="O378" ca="1" si="1045">CONCATENATE(L378,F378,M378)</f>
        <v>Eine Glasmurmel hat einen Durchmesser von 76.4 m. Wie gross ist das Volumen?</v>
      </c>
      <c r="P378" t="str">
        <f t="shared" ca="1" si="1043"/>
        <v>233495.598 m³</v>
      </c>
      <c r="Q378">
        <f t="shared" ca="1" si="894"/>
        <v>5677</v>
      </c>
    </row>
    <row r="379" spans="2:17" x14ac:dyDescent="0.25">
      <c r="B379" t="str">
        <f t="shared" ca="1" si="886"/>
        <v>Eine Glaskugel hat ein Volumen von 739566.435 cm³. Wie gross ist der Durchmesser?</v>
      </c>
      <c r="C379" t="str">
        <f t="shared" ca="1" si="887"/>
        <v>112.2 cm</v>
      </c>
      <c r="E379">
        <f t="shared" ca="1" si="888"/>
        <v>82.6</v>
      </c>
      <c r="F379">
        <f t="shared" ca="1" si="889"/>
        <v>165.2</v>
      </c>
      <c r="G379">
        <f t="shared" ca="1" si="1026"/>
        <v>2360634.5072784531</v>
      </c>
      <c r="H379">
        <f t="shared" ca="1" si="1027"/>
        <v>85737.330772825182</v>
      </c>
      <c r="I379" t="str">
        <f t="shared" ca="1" si="890"/>
        <v xml:space="preserve"> cm</v>
      </c>
      <c r="J379" t="str">
        <f t="shared" ca="1" si="891"/>
        <v xml:space="preserve"> cm²</v>
      </c>
      <c r="K379" t="str">
        <f t="shared" ca="1" si="974"/>
        <v xml:space="preserve"> cm³</v>
      </c>
      <c r="L379" t="str">
        <f t="shared" ref="L379" ca="1" si="1046">CONCATENATE(CHOOSE(RANDBETWEEN(1,9),$S$1,$S$2,$S$3,$S$4,$S$5,$S$6,$S$7,$S$8,$S$9),"hat einen Radius von ")</f>
        <v xml:space="preserve">Eine Stahlkugel hat einen Radius von </v>
      </c>
      <c r="M379" t="str">
        <f t="shared" ref="M379:M380" ca="1" si="1047">CONCATENATE(I379,". Wie gross ist die Oberfläche?")</f>
        <v xml:space="preserve"> cm. Wie gross ist die Oberfläche?</v>
      </c>
      <c r="O379" s="1" t="str">
        <f t="shared" ca="1" si="897"/>
        <v>Eine Stahlkugel hat einen Radius von 82.6 cm. Wie gross ist die Oberfläche?</v>
      </c>
      <c r="P379" t="str">
        <f t="shared" ref="P379:P380" ca="1" si="1048">CONCATENATE(TRUNC(H379,2),J379)</f>
        <v>85737.33 cm²</v>
      </c>
      <c r="Q379">
        <f t="shared" ca="1" si="894"/>
        <v>17186</v>
      </c>
    </row>
    <row r="380" spans="2:17" x14ac:dyDescent="0.25">
      <c r="B380" t="str">
        <f t="shared" ca="1" si="886"/>
        <v>Eine Stahlkugel hat einen Durchmesser von 163.4 m. Wie gross ist die Oberfläche?</v>
      </c>
      <c r="C380" t="str">
        <f t="shared" ca="1" si="887"/>
        <v>83879.14 m²</v>
      </c>
      <c r="E380">
        <f t="shared" ca="1" si="888"/>
        <v>70.900000000000006</v>
      </c>
      <c r="F380">
        <f t="shared" ca="1" si="889"/>
        <v>141.80000000000001</v>
      </c>
      <c r="G380">
        <f t="shared" ca="1" si="1026"/>
        <v>1492888.3014929499</v>
      </c>
      <c r="H380">
        <f t="shared" ca="1" si="1027"/>
        <v>63168.75746796684</v>
      </c>
      <c r="I380" t="str">
        <f t="shared" ca="1" si="890"/>
        <v xml:space="preserve"> mm</v>
      </c>
      <c r="J380" t="str">
        <f t="shared" ca="1" si="891"/>
        <v xml:space="preserve"> mm²</v>
      </c>
      <c r="K380" t="str">
        <f t="shared" ca="1" si="974"/>
        <v xml:space="preserve"> mm³</v>
      </c>
      <c r="L380" t="str">
        <f t="shared" ref="L380" ca="1" si="1049">CONCATENATE(CHOOSE(RANDBETWEEN(1,9),$S$1,$S$2,$S$3,$S$4,$S$5,$S$6,$S$7,$S$8,$S$9),"hat einen Durchmesser von ")</f>
        <v xml:space="preserve">Eine Stahlkugel hat einen Durchmesser von </v>
      </c>
      <c r="M380" t="str">
        <f t="shared" ca="1" si="1047"/>
        <v xml:space="preserve"> mm. Wie gross ist die Oberfläche?</v>
      </c>
      <c r="O380" s="1" t="str">
        <f t="shared" ref="O380" ca="1" si="1050">CONCATENATE(L380,F380,M380)</f>
        <v>Eine Stahlkugel hat einen Durchmesser von 141.8 mm. Wie gross ist die Oberfläche?</v>
      </c>
      <c r="P380" t="str">
        <f t="shared" ca="1" si="1048"/>
        <v>63168.75 mm²</v>
      </c>
      <c r="Q380">
        <f t="shared" ca="1" si="894"/>
        <v>1950</v>
      </c>
    </row>
    <row r="381" spans="2:17" x14ac:dyDescent="0.25">
      <c r="B381" t="str">
        <f t="shared" ca="1" si="886"/>
        <v>Eine Glasmurmel hat ein Volumen von 568824.071 cm³. Wie gross ist der Durchmesser?</v>
      </c>
      <c r="C381" t="str">
        <f t="shared" ca="1" si="887"/>
        <v>102.8 cm</v>
      </c>
      <c r="E381">
        <f t="shared" ca="1" si="888"/>
        <v>12.7</v>
      </c>
      <c r="F381">
        <f t="shared" ca="1" si="889"/>
        <v>25.4</v>
      </c>
      <c r="G381">
        <f t="shared" ca="1" si="1026"/>
        <v>8580.2466460509604</v>
      </c>
      <c r="H381">
        <f t="shared" ca="1" si="1027"/>
        <v>2026.8299163899908</v>
      </c>
      <c r="I381" t="str">
        <f t="shared" ca="1" si="890"/>
        <v xml:space="preserve"> m</v>
      </c>
      <c r="J381" t="str">
        <f t="shared" ca="1" si="891"/>
        <v xml:space="preserve"> m²</v>
      </c>
      <c r="K381" t="str">
        <f t="shared" ca="1" si="974"/>
        <v xml:space="preserve"> m³</v>
      </c>
      <c r="L381" t="str">
        <f t="shared" ref="L381" ca="1" si="1051">CONCATENATE(CHOOSE(RANDBETWEEN(1,9),$S$1,$S$2,$S$3,$S$4,$S$5,$S$6,$S$7,$S$8,$S$9),"hat ein Volumen von ")</f>
        <v xml:space="preserve">Eine Glasmurmel hat ein Volumen von </v>
      </c>
      <c r="M381" t="s">
        <v>22</v>
      </c>
      <c r="O381" s="1" t="str">
        <f t="shared" ref="O381" ca="1" si="1052">CONCATENATE(L381,TRUNC(G381,3),K381,M381)</f>
        <v>Eine Glasmurmel hat ein Volumen von 8580.246 m³. Wie gross ist der Radius?</v>
      </c>
      <c r="P381" t="str">
        <f t="shared" ref="P381:P382" ca="1" si="1053">CONCATENATE(E381,I381)</f>
        <v>12.7 m</v>
      </c>
      <c r="Q381">
        <f t="shared" ca="1" si="894"/>
        <v>17784</v>
      </c>
    </row>
    <row r="382" spans="2:17" x14ac:dyDescent="0.25">
      <c r="B382" t="str">
        <f t="shared" ca="1" si="886"/>
        <v>Eine Steinkugel hat einen Radius von 7.7 mm. Wie gross ist das Volumen?</v>
      </c>
      <c r="C382" t="str">
        <f t="shared" ca="1" si="887"/>
        <v>1912.32 mm³</v>
      </c>
      <c r="E382">
        <f t="shared" ca="1" si="888"/>
        <v>75.400000000000006</v>
      </c>
      <c r="F382">
        <f t="shared" ca="1" si="889"/>
        <v>150.80000000000001</v>
      </c>
      <c r="G382">
        <f t="shared" ca="1" si="1026"/>
        <v>1795571.2660565125</v>
      </c>
      <c r="H382">
        <f t="shared" ca="1" si="1027"/>
        <v>71441.8275619302</v>
      </c>
      <c r="I382" t="str">
        <f t="shared" ca="1" si="890"/>
        <v xml:space="preserve"> cm</v>
      </c>
      <c r="J382" t="str">
        <f t="shared" ca="1" si="891"/>
        <v xml:space="preserve"> cm²</v>
      </c>
      <c r="K382" t="str">
        <f t="shared" ca="1" si="974"/>
        <v xml:space="preserve"> cm³</v>
      </c>
      <c r="L382" t="str">
        <f t="shared" ref="L382" ca="1" si="1054">CONCATENATE(CHOOSE(RANDBETWEEN(1,9),$S$1,$S$2,$S$3,$S$4,$S$5,$S$6,$S$7,$S$8,$S$9),"hat eine Oberfläche von ")</f>
        <v xml:space="preserve">Eine Kugel hat eine Oberfläche von </v>
      </c>
      <c r="M382" t="s">
        <v>22</v>
      </c>
      <c r="O382" s="1" t="str">
        <f t="shared" ref="O382" ca="1" si="1055">CONCATENATE(L382,TRUNC(H382,2),J382,M382)</f>
        <v>Eine Kugel hat eine Oberfläche von 71441.82 cm². Wie gross ist der Radius?</v>
      </c>
      <c r="P382" t="str">
        <f t="shared" ca="1" si="1053"/>
        <v>75.4 cm</v>
      </c>
      <c r="Q382">
        <f t="shared" ca="1" si="894"/>
        <v>5632</v>
      </c>
    </row>
    <row r="383" spans="2:17" x14ac:dyDescent="0.25">
      <c r="B383" t="str">
        <f t="shared" ca="1" si="886"/>
        <v>Eine Plastikkugel hat einen Durchmesser von 140 cm. Wie gross ist die Oberfläche?</v>
      </c>
      <c r="C383" t="str">
        <f t="shared" ca="1" si="887"/>
        <v>61575.21 cm²</v>
      </c>
      <c r="E383">
        <f t="shared" ca="1" si="888"/>
        <v>26.8</v>
      </c>
      <c r="F383">
        <f t="shared" ca="1" si="889"/>
        <v>53.6</v>
      </c>
      <c r="G383">
        <f t="shared" ca="1" si="1026"/>
        <v>80629.318935178846</v>
      </c>
      <c r="H383">
        <f t="shared" ca="1" si="1027"/>
        <v>9025.670030057332</v>
      </c>
      <c r="I383" t="str">
        <f t="shared" ca="1" si="890"/>
        <v xml:space="preserve"> mm</v>
      </c>
      <c r="J383" t="str">
        <f t="shared" ca="1" si="891"/>
        <v xml:space="preserve"> mm²</v>
      </c>
      <c r="K383" t="str">
        <f t="shared" ca="1" si="974"/>
        <v xml:space="preserve"> mm³</v>
      </c>
      <c r="L383" t="str">
        <f t="shared" ref="L383" ca="1" si="1056">CONCATENATE(CHOOSE(RANDBETWEEN(1,7),$S$1,$S$2,$S$3,$S$4,$S$5,$S$6,$S$7),"hat ein Volumen von ")</f>
        <v xml:space="preserve">Eine Plastikkugel hat ein Volumen von </v>
      </c>
      <c r="M383" t="s">
        <v>23</v>
      </c>
      <c r="O383" s="1" t="str">
        <f t="shared" ref="O383" ca="1" si="1057">CONCATENATE(L383,TRUNC(G383,3),K383,M383)</f>
        <v>Eine Plastikkugel hat ein Volumen von 80629.318 mm³. Wie gross ist der Durchmesser?</v>
      </c>
      <c r="P383" t="str">
        <f t="shared" ref="P383:P384" ca="1" si="1058">CONCATENATE(F383,I383)</f>
        <v>53.6 mm</v>
      </c>
      <c r="Q383">
        <f t="shared" ca="1" si="894"/>
        <v>19370</v>
      </c>
    </row>
    <row r="384" spans="2:17" x14ac:dyDescent="0.25">
      <c r="B384" t="str">
        <f t="shared" ca="1" si="886"/>
        <v>Eine Plastikkugel hat eine Oberfläche von 86569.72 m². Wie gross ist der Radius?</v>
      </c>
      <c r="C384" t="str">
        <f t="shared" ca="1" si="887"/>
        <v>83 m</v>
      </c>
      <c r="E384">
        <f t="shared" ca="1" si="888"/>
        <v>89.2</v>
      </c>
      <c r="F384">
        <f t="shared" ca="1" si="889"/>
        <v>178.4</v>
      </c>
      <c r="G384">
        <f t="shared" ca="1" si="1026"/>
        <v>2972919.6559950337</v>
      </c>
      <c r="H384">
        <f t="shared" ca="1" si="1027"/>
        <v>99986.087085034771</v>
      </c>
      <c r="I384" t="str">
        <f t="shared" ca="1" si="890"/>
        <v xml:space="preserve"> cm</v>
      </c>
      <c r="J384" t="str">
        <f t="shared" ca="1" si="891"/>
        <v xml:space="preserve"> cm²</v>
      </c>
      <c r="K384" t="str">
        <f t="shared" ca="1" si="974"/>
        <v xml:space="preserve"> cm³</v>
      </c>
      <c r="L384" t="str">
        <f t="shared" ref="L384" ca="1" si="1059">CONCATENATE(CHOOSE(RANDBETWEEN(1,9),$S$1,$S$2,$S$3,$S$4,$S$5,$S$6,$S$7,$S$8,$S$9),"hat eine Oberfläche von ")</f>
        <v xml:space="preserve">Eine Glaskugel hat eine Oberfläche von </v>
      </c>
      <c r="M384" t="s">
        <v>23</v>
      </c>
      <c r="O384" s="1" t="str">
        <f t="shared" ref="O384" ca="1" si="1060">CONCATENATE(L384,TRUNC(H384,2),J384,M384)</f>
        <v>Eine Glaskugel hat eine Oberfläche von 99986.08 cm². Wie gross ist der Durchmesser?</v>
      </c>
      <c r="P384" t="str">
        <f t="shared" ca="1" si="1058"/>
        <v>178.4 cm</v>
      </c>
      <c r="Q384">
        <f t="shared" ca="1" si="894"/>
        <v>14068</v>
      </c>
    </row>
    <row r="385" spans="2:17" x14ac:dyDescent="0.25">
      <c r="B385" t="str">
        <f t="shared" ca="1" si="886"/>
        <v>Ein Ball hat eine Oberfläche von 65506.47 dm². Wie gross ist der Durchmesser?</v>
      </c>
      <c r="C385" t="str">
        <f t="shared" ca="1" si="887"/>
        <v>144.4 dm</v>
      </c>
      <c r="E385">
        <f t="shared" ca="1" si="888"/>
        <v>44.5</v>
      </c>
      <c r="F385">
        <f t="shared" ca="1" si="889"/>
        <v>89</v>
      </c>
      <c r="G385">
        <f t="shared" ca="1" si="1026"/>
        <v>369120.90523475711</v>
      </c>
      <c r="H385">
        <f t="shared" ca="1" si="1027"/>
        <v>24884.555409084751</v>
      </c>
      <c r="I385" t="str">
        <f t="shared" ca="1" si="890"/>
        <v xml:space="preserve"> m</v>
      </c>
      <c r="J385" t="str">
        <f t="shared" ca="1" si="891"/>
        <v xml:space="preserve"> m²</v>
      </c>
      <c r="K385" t="str">
        <f t="shared" ca="1" si="974"/>
        <v xml:space="preserve"> m³</v>
      </c>
      <c r="L385" t="str">
        <f t="shared" ref="L385" ca="1" si="1061">CONCATENATE(CHOOSE(RANDBETWEEN(1,9),$S$1,$S$2,$S$3,$S$4,$S$5,$S$6,$S$7,$S$8,$S$9),"hat einen Radius von ")</f>
        <v xml:space="preserve">Eine Steinkugel hat einen Radius von </v>
      </c>
      <c r="M385" t="str">
        <f t="shared" ref="M385:M386" ca="1" si="1062">CONCATENATE(I385,". Wie gross ist das Volumen?")</f>
        <v xml:space="preserve"> m. Wie gross ist das Volumen?</v>
      </c>
      <c r="O385" s="1" t="str">
        <f t="shared" ref="O385" ca="1" si="1063">CONCATENATE(L385,E385,M385)</f>
        <v>Eine Steinkugel hat einen Radius von 44.5 m. Wie gross ist das Volumen?</v>
      </c>
      <c r="P385" t="str">
        <f t="shared" ref="P385:P386" ca="1" si="1064">CONCATENATE(TRUNC(G385,3),K385)</f>
        <v>369120.905 m³</v>
      </c>
      <c r="Q385">
        <f t="shared" ca="1" si="894"/>
        <v>12509</v>
      </c>
    </row>
    <row r="386" spans="2:17" x14ac:dyDescent="0.25">
      <c r="B386" t="str">
        <f t="shared" ref="B386:B400" ca="1" si="1065">INDIRECT("O"&amp;MATCH(LARGE(Q$1:Q$450,ROW()),Q$1:Q$450,0))</f>
        <v>Eine kugelförmige Figur hat ein Volumen von 771658.969 dm³. Wie gross ist der Radius?</v>
      </c>
      <c r="C386" t="str">
        <f t="shared" ref="C386:C400" ca="1" si="1066">INDIRECT("P"&amp;MATCH(LARGE(Q$1:Q$450,ROW()),Q$1:Q$450,0))</f>
        <v>56.9 dm</v>
      </c>
      <c r="E386">
        <f t="shared" ref="E386:E449" ca="1" si="1067">1+(RANDBETWEEN(1,900)/10)</f>
        <v>14.7</v>
      </c>
      <c r="F386">
        <f t="shared" ref="F386:F449" ca="1" si="1068">E386*2</f>
        <v>29.4</v>
      </c>
      <c r="G386">
        <f t="shared" ca="1" si="1026"/>
        <v>13305.788427678679</v>
      </c>
      <c r="H386">
        <f t="shared" ca="1" si="1027"/>
        <v>2715.4670260568732</v>
      </c>
      <c r="I386" t="str">
        <f t="shared" ref="I386:I449" ca="1" si="1069">CHOOSE(RANDBETWEEN(1,4),$R$1,$R$2,$R$3,$R$4)</f>
        <v xml:space="preserve"> m</v>
      </c>
      <c r="J386" t="str">
        <f t="shared" ref="J386:J449" ca="1" si="1070">CONCATENATE(I386,"²")</f>
        <v xml:space="preserve"> m²</v>
      </c>
      <c r="K386" t="str">
        <f t="shared" ca="1" si="974"/>
        <v xml:space="preserve"> m³</v>
      </c>
      <c r="L386" t="str">
        <f t="shared" ref="L386" ca="1" si="1071">CONCATENATE(CHOOSE(RANDBETWEEN(1,9),$S$1,$S$2,$S$3,$S$4,$S$5,$S$6,$S$7,$S$8,$S$9),"hat einen Durchmesser von ")</f>
        <v xml:space="preserve">Eine Stahlkugel hat einen Durchmesser von </v>
      </c>
      <c r="M386" t="str">
        <f t="shared" ca="1" si="1062"/>
        <v xml:space="preserve"> m. Wie gross ist das Volumen?</v>
      </c>
      <c r="O386" s="1" t="str">
        <f t="shared" ref="O386" ca="1" si="1072">CONCATENATE(L386,F386,M386)</f>
        <v>Eine Stahlkugel hat einen Durchmesser von 29.4 m. Wie gross ist das Volumen?</v>
      </c>
      <c r="P386" t="str">
        <f t="shared" ca="1" si="1064"/>
        <v>13305.788 m³</v>
      </c>
      <c r="Q386">
        <f t="shared" ref="Q386:Q449" ca="1" si="1073">RANDBETWEEN(1,20000)</f>
        <v>5072</v>
      </c>
    </row>
    <row r="387" spans="2:17" x14ac:dyDescent="0.25">
      <c r="B387" t="str">
        <f t="shared" ca="1" si="1065"/>
        <v>Eine Stahlkugel hat eine Oberfläche von 581.06 dm². Wie gross ist der Radius?</v>
      </c>
      <c r="C387" t="str">
        <f t="shared" ca="1" si="1066"/>
        <v>6.8 dm</v>
      </c>
      <c r="E387">
        <f t="shared" ca="1" si="1067"/>
        <v>18.3</v>
      </c>
      <c r="F387">
        <f t="shared" ca="1" si="1068"/>
        <v>36.6</v>
      </c>
      <c r="G387">
        <f t="shared" ca="1" si="1026"/>
        <v>25670.946315760739</v>
      </c>
      <c r="H387">
        <f t="shared" ca="1" si="1027"/>
        <v>4208.3518550427434</v>
      </c>
      <c r="I387" t="str">
        <f t="shared" ca="1" si="1069"/>
        <v xml:space="preserve"> m</v>
      </c>
      <c r="J387" t="str">
        <f t="shared" ca="1" si="1070"/>
        <v xml:space="preserve"> m²</v>
      </c>
      <c r="K387" t="str">
        <f t="shared" ca="1" si="974"/>
        <v xml:space="preserve"> m³</v>
      </c>
      <c r="L387" t="str">
        <f t="shared" ref="L387" ca="1" si="1074">CONCATENATE(CHOOSE(RANDBETWEEN(1,9),$S$1,$S$2,$S$3,$S$4,$S$5,$S$6,$S$7,$S$8,$S$9),"hat einen Radius von ")</f>
        <v xml:space="preserve">Eine Holzkugel hat einen Radius von </v>
      </c>
      <c r="M387" t="str">
        <f t="shared" ref="M387:M388" ca="1" si="1075">CONCATENATE(I387,". Wie gross ist die Oberfläche?")</f>
        <v xml:space="preserve"> m. Wie gross ist die Oberfläche?</v>
      </c>
      <c r="O387" s="1" t="str">
        <f t="shared" ref="O387:O443" ca="1" si="1076">CONCATENATE(L387,E387,M387)</f>
        <v>Eine Holzkugel hat einen Radius von 18.3 m. Wie gross ist die Oberfläche?</v>
      </c>
      <c r="P387" t="str">
        <f t="shared" ref="P387:P388" ca="1" si="1077">CONCATENATE(TRUNC(H387,2),J387)</f>
        <v>4208.35 m²</v>
      </c>
      <c r="Q387">
        <f t="shared" ca="1" si="1073"/>
        <v>19854</v>
      </c>
    </row>
    <row r="388" spans="2:17" x14ac:dyDescent="0.25">
      <c r="B388" t="str">
        <f t="shared" ca="1" si="1065"/>
        <v>Eine Stahlkugel hat ein Volumen von 5424.604 cm³. Wie gross ist der Radius?</v>
      </c>
      <c r="C388" t="str">
        <f t="shared" ca="1" si="1066"/>
        <v>10.9 cm</v>
      </c>
      <c r="E388">
        <f t="shared" ca="1" si="1067"/>
        <v>87.4</v>
      </c>
      <c r="F388">
        <f t="shared" ca="1" si="1068"/>
        <v>174.8</v>
      </c>
      <c r="G388">
        <f t="shared" ca="1" si="1026"/>
        <v>2796552.0518560125</v>
      </c>
      <c r="H388">
        <f t="shared" ca="1" si="1027"/>
        <v>95991.489194142283</v>
      </c>
      <c r="I388" t="str">
        <f t="shared" ca="1" si="1069"/>
        <v xml:space="preserve"> cm</v>
      </c>
      <c r="J388" t="str">
        <f t="shared" ca="1" si="1070"/>
        <v xml:space="preserve"> cm²</v>
      </c>
      <c r="K388" t="str">
        <f t="shared" ca="1" si="974"/>
        <v xml:space="preserve"> cm³</v>
      </c>
      <c r="L388" t="str">
        <f t="shared" ref="L388" ca="1" si="1078">CONCATENATE(CHOOSE(RANDBETWEEN(1,9),$S$1,$S$2,$S$3,$S$4,$S$5,$S$6,$S$7,$S$8,$S$9),"hat einen Durchmesser von ")</f>
        <v xml:space="preserve">Eine Stahlkugel hat einen Durchmesser von </v>
      </c>
      <c r="M388" t="str">
        <f t="shared" ca="1" si="1075"/>
        <v xml:space="preserve"> cm. Wie gross ist die Oberfläche?</v>
      </c>
      <c r="O388" s="1" t="str">
        <f t="shared" ref="O388" ca="1" si="1079">CONCATENATE(L388,F388,M388)</f>
        <v>Eine Stahlkugel hat einen Durchmesser von 174.8 cm. Wie gross ist die Oberfläche?</v>
      </c>
      <c r="P388" t="str">
        <f t="shared" ca="1" si="1077"/>
        <v>95991.48 cm²</v>
      </c>
      <c r="Q388">
        <f t="shared" ca="1" si="1073"/>
        <v>7399</v>
      </c>
    </row>
    <row r="389" spans="2:17" x14ac:dyDescent="0.25">
      <c r="B389" t="str">
        <f t="shared" ca="1" si="1065"/>
        <v>Ein Ball hat einen Radius von 25.9 dm. Wie gross ist die Oberfläche?</v>
      </c>
      <c r="C389" t="str">
        <f t="shared" ca="1" si="1066"/>
        <v>8429.64 dm²</v>
      </c>
      <c r="E389">
        <f t="shared" ca="1" si="1067"/>
        <v>62.8</v>
      </c>
      <c r="F389">
        <f t="shared" ca="1" si="1068"/>
        <v>125.6</v>
      </c>
      <c r="G389">
        <f t="shared" ca="1" si="1026"/>
        <v>1037450.8730861708</v>
      </c>
      <c r="H389">
        <f t="shared" ca="1" si="1027"/>
        <v>49559.755083734271</v>
      </c>
      <c r="I389" t="str">
        <f t="shared" ca="1" si="1069"/>
        <v xml:space="preserve"> mm</v>
      </c>
      <c r="J389" t="str">
        <f t="shared" ca="1" si="1070"/>
        <v xml:space="preserve"> mm²</v>
      </c>
      <c r="K389" t="str">
        <f t="shared" ca="1" si="974"/>
        <v xml:space="preserve"> mm³</v>
      </c>
      <c r="L389" t="str">
        <f t="shared" ref="L389" ca="1" si="1080">CONCATENATE(CHOOSE(RANDBETWEEN(1,9),$S$1,$S$2,$S$3,$S$4,$S$5,$S$6,$S$7,$S$8,$S$9),"hat ein Volumen von ")</f>
        <v xml:space="preserve">Eine Plastikkugel hat ein Volumen von </v>
      </c>
      <c r="M389" t="s">
        <v>22</v>
      </c>
      <c r="O389" s="1" t="str">
        <f t="shared" ref="O389" ca="1" si="1081">CONCATENATE(L389,TRUNC(G389,3),K389,M389)</f>
        <v>Eine Plastikkugel hat ein Volumen von 1037450.873 mm³. Wie gross ist der Radius?</v>
      </c>
      <c r="P389" t="str">
        <f t="shared" ref="P389:P390" ca="1" si="1082">CONCATENATE(E389,I389)</f>
        <v>62.8 mm</v>
      </c>
      <c r="Q389">
        <f t="shared" ca="1" si="1073"/>
        <v>3974</v>
      </c>
    </row>
    <row r="390" spans="2:17" x14ac:dyDescent="0.25">
      <c r="B390" t="str">
        <f t="shared" ca="1" si="1065"/>
        <v>Eine kugelförmige Figur hat ein Volumen von 163187.806 cm³. Wie gross ist der Radius?</v>
      </c>
      <c r="C390" t="str">
        <f t="shared" ca="1" si="1066"/>
        <v>33.9 cm</v>
      </c>
      <c r="E390">
        <f t="shared" ca="1" si="1067"/>
        <v>26.1</v>
      </c>
      <c r="F390">
        <f t="shared" ca="1" si="1068"/>
        <v>52.2</v>
      </c>
      <c r="G390">
        <f t="shared" ca="1" si="1026"/>
        <v>74474.934738006225</v>
      </c>
      <c r="H390">
        <f t="shared" ca="1" si="1027"/>
        <v>8560.3373262076129</v>
      </c>
      <c r="I390" t="str">
        <f t="shared" ca="1" si="1069"/>
        <v xml:space="preserve"> m</v>
      </c>
      <c r="J390" t="str">
        <f t="shared" ca="1" si="1070"/>
        <v xml:space="preserve"> m²</v>
      </c>
      <c r="K390" t="str">
        <f t="shared" ca="1" si="974"/>
        <v xml:space="preserve"> m³</v>
      </c>
      <c r="L390" t="str">
        <f t="shared" ref="L390" ca="1" si="1083">CONCATENATE(CHOOSE(RANDBETWEEN(1,9),$S$1,$S$2,$S$3,$S$4,$S$5,$S$6,$S$7,$S$8,$S$9),"hat eine Oberfläche von ")</f>
        <v xml:space="preserve">Eine Kugel hat eine Oberfläche von </v>
      </c>
      <c r="M390" t="s">
        <v>22</v>
      </c>
      <c r="O390" s="1" t="str">
        <f t="shared" ref="O390" ca="1" si="1084">CONCATENATE(L390,TRUNC(H390,2),J390,M390)</f>
        <v>Eine Kugel hat eine Oberfläche von 8560.33 m². Wie gross ist der Radius?</v>
      </c>
      <c r="P390" t="str">
        <f t="shared" ca="1" si="1082"/>
        <v>26.1 m</v>
      </c>
      <c r="Q390">
        <f t="shared" ca="1" si="1073"/>
        <v>15649</v>
      </c>
    </row>
    <row r="391" spans="2:17" x14ac:dyDescent="0.25">
      <c r="B391" t="str">
        <f t="shared" ca="1" si="1065"/>
        <v>Ein Ball hat einen Durchmesser von 51.6 cm. Wie gross ist die Oberfläche?</v>
      </c>
      <c r="C391" t="str">
        <f t="shared" ca="1" si="1066"/>
        <v>8364.67 cm²</v>
      </c>
      <c r="E391">
        <f t="shared" ca="1" si="1067"/>
        <v>82.3</v>
      </c>
      <c r="F391">
        <f t="shared" ca="1" si="1068"/>
        <v>164.6</v>
      </c>
      <c r="G391">
        <f t="shared" ca="1" si="1026"/>
        <v>2335006.6133484174</v>
      </c>
      <c r="H391">
        <f t="shared" ca="1" si="1027"/>
        <v>85115.672418532835</v>
      </c>
      <c r="I391" t="str">
        <f t="shared" ca="1" si="1069"/>
        <v xml:space="preserve"> m</v>
      </c>
      <c r="J391" t="str">
        <f t="shared" ca="1" si="1070"/>
        <v xml:space="preserve"> m²</v>
      </c>
      <c r="K391" t="str">
        <f t="shared" ca="1" si="974"/>
        <v xml:space="preserve"> m³</v>
      </c>
      <c r="L391" t="str">
        <f t="shared" ref="L391" ca="1" si="1085">CONCATENATE(CHOOSE(RANDBETWEEN(1,7),$S$1,$S$2,$S$3,$S$4,$S$5,$S$6,$S$7),"hat ein Volumen von ")</f>
        <v xml:space="preserve">Eine Stahlkugel hat ein Volumen von </v>
      </c>
      <c r="M391" t="s">
        <v>23</v>
      </c>
      <c r="O391" s="1" t="str">
        <f t="shared" ref="O391" ca="1" si="1086">CONCATENATE(L391,TRUNC(G391,3),K391,M391)</f>
        <v>Eine Stahlkugel hat ein Volumen von 2335006.613 m³. Wie gross ist der Durchmesser?</v>
      </c>
      <c r="P391" t="str">
        <f t="shared" ref="P391:P392" ca="1" si="1087">CONCATENATE(F391,I391)</f>
        <v>164.6 m</v>
      </c>
      <c r="Q391">
        <f t="shared" ca="1" si="1073"/>
        <v>5461</v>
      </c>
    </row>
    <row r="392" spans="2:17" x14ac:dyDescent="0.25">
      <c r="B392" t="str">
        <f t="shared" ca="1" si="1065"/>
        <v>Eine kugelförmige Figur hat eine Oberfläche von 23127.27 cm². Wie gross ist der Radius?</v>
      </c>
      <c r="C392" t="str">
        <f t="shared" ca="1" si="1066"/>
        <v>42.9 cm</v>
      </c>
      <c r="E392">
        <f t="shared" ca="1" si="1067"/>
        <v>42.4</v>
      </c>
      <c r="F392">
        <f t="shared" ca="1" si="1068"/>
        <v>84.8</v>
      </c>
      <c r="G392">
        <f t="shared" ca="1" si="1026"/>
        <v>319290.63389080751</v>
      </c>
      <c r="H392">
        <f t="shared" ca="1" si="1027"/>
        <v>22591.318435670346</v>
      </c>
      <c r="I392" t="str">
        <f t="shared" ca="1" si="1069"/>
        <v xml:space="preserve"> cm</v>
      </c>
      <c r="J392" t="str">
        <f t="shared" ca="1" si="1070"/>
        <v xml:space="preserve"> cm²</v>
      </c>
      <c r="K392" t="str">
        <f t="shared" ca="1" si="974"/>
        <v xml:space="preserve"> cm³</v>
      </c>
      <c r="L392" t="str">
        <f t="shared" ref="L392" ca="1" si="1088">CONCATENATE(CHOOSE(RANDBETWEEN(1,9),$S$1,$S$2,$S$3,$S$4,$S$5,$S$6,$S$7,$S$8,$S$9),"hat eine Oberfläche von ")</f>
        <v xml:space="preserve">Eine Stahlkugel hat eine Oberfläche von </v>
      </c>
      <c r="M392" t="s">
        <v>23</v>
      </c>
      <c r="O392" s="1" t="str">
        <f t="shared" ref="O392" ca="1" si="1089">CONCATENATE(L392,TRUNC(H392,2),J392,M392)</f>
        <v>Eine Stahlkugel hat eine Oberfläche von 22591.31 cm². Wie gross ist der Durchmesser?</v>
      </c>
      <c r="P392" t="str">
        <f t="shared" ca="1" si="1087"/>
        <v>84.8 cm</v>
      </c>
      <c r="Q392">
        <f t="shared" ca="1" si="1073"/>
        <v>15927</v>
      </c>
    </row>
    <row r="393" spans="2:17" x14ac:dyDescent="0.25">
      <c r="B393" t="str">
        <f t="shared" ca="1" si="1065"/>
        <v>Eine Plastikkugel hat einen Durchmesser von 6 m. Wie gross ist das Volumen?</v>
      </c>
      <c r="C393" t="str">
        <f t="shared" ca="1" si="1066"/>
        <v>113.097 m³</v>
      </c>
      <c r="E393">
        <f t="shared" ca="1" si="1067"/>
        <v>27.5</v>
      </c>
      <c r="F393">
        <f t="shared" ca="1" si="1068"/>
        <v>55</v>
      </c>
      <c r="G393">
        <f t="shared" ca="1" si="1026"/>
        <v>87113.746290166964</v>
      </c>
      <c r="H393">
        <f t="shared" ca="1" si="1027"/>
        <v>9503.317777109125</v>
      </c>
      <c r="I393" t="str">
        <f t="shared" ca="1" si="1069"/>
        <v xml:space="preserve"> dm</v>
      </c>
      <c r="J393" t="str">
        <f t="shared" ca="1" si="1070"/>
        <v xml:space="preserve"> dm²</v>
      </c>
      <c r="K393" t="str">
        <f t="shared" ca="1" si="974"/>
        <v xml:space="preserve"> dm³</v>
      </c>
      <c r="L393" t="str">
        <f t="shared" ref="L393" ca="1" si="1090">CONCATENATE(CHOOSE(RANDBETWEEN(1,9),$S$1,$S$2,$S$3,$S$4,$S$5,$S$6,$S$7,$S$8,$S$9),"hat einen Radius von ")</f>
        <v xml:space="preserve">Eine Stahlkugel hat einen Radius von </v>
      </c>
      <c r="M393" t="str">
        <f t="shared" ref="M393:M394" ca="1" si="1091">CONCATENATE(I393,". Wie gross ist das Volumen?")</f>
        <v xml:space="preserve"> dm. Wie gross ist das Volumen?</v>
      </c>
      <c r="O393" s="1" t="str">
        <f t="shared" ref="O393" ca="1" si="1092">CONCATENATE(L393,E393,M393)</f>
        <v>Eine Stahlkugel hat einen Radius von 27.5 dm. Wie gross ist das Volumen?</v>
      </c>
      <c r="P393" t="str">
        <f t="shared" ref="P393:P394" ca="1" si="1093">CONCATENATE(TRUNC(G393,3),K393)</f>
        <v>87113.746 dm³</v>
      </c>
      <c r="Q393">
        <f t="shared" ca="1" si="1073"/>
        <v>11739</v>
      </c>
    </row>
    <row r="394" spans="2:17" x14ac:dyDescent="0.25">
      <c r="B394" t="str">
        <f t="shared" ca="1" si="1065"/>
        <v>Eine Stahlkugel hat ein Volumen von 63891.583 mm³. Wie gross ist der Durchmesser?</v>
      </c>
      <c r="C394" t="str">
        <f t="shared" ca="1" si="1066"/>
        <v>49.6 mm</v>
      </c>
      <c r="E394">
        <f t="shared" ca="1" si="1067"/>
        <v>88.1</v>
      </c>
      <c r="F394">
        <f t="shared" ca="1" si="1068"/>
        <v>176.2</v>
      </c>
      <c r="G394">
        <f t="shared" ca="1" si="1026"/>
        <v>2864285.6984348814</v>
      </c>
      <c r="H394">
        <f t="shared" ca="1" si="1027"/>
        <v>97535.267824116279</v>
      </c>
      <c r="I394" t="str">
        <f t="shared" ca="1" si="1069"/>
        <v xml:space="preserve"> dm</v>
      </c>
      <c r="J394" t="str">
        <f t="shared" ca="1" si="1070"/>
        <v xml:space="preserve"> dm²</v>
      </c>
      <c r="K394" t="str">
        <f t="shared" ca="1" si="974"/>
        <v xml:space="preserve"> dm³</v>
      </c>
      <c r="L394" t="str">
        <f t="shared" ref="L394" ca="1" si="1094">CONCATENATE(CHOOSE(RANDBETWEEN(1,9),$S$1,$S$2,$S$3,$S$4,$S$5,$S$6,$S$7,$S$8,$S$9),"hat einen Durchmesser von ")</f>
        <v xml:space="preserve">Eine Kugel hat einen Durchmesser von </v>
      </c>
      <c r="M394" t="str">
        <f t="shared" ca="1" si="1091"/>
        <v xml:space="preserve"> dm. Wie gross ist das Volumen?</v>
      </c>
      <c r="O394" s="1" t="str">
        <f t="shared" ref="O394" ca="1" si="1095">CONCATENATE(L394,F394,M394)</f>
        <v>Eine Kugel hat einen Durchmesser von 176.2 dm. Wie gross ist das Volumen?</v>
      </c>
      <c r="P394" t="str">
        <f t="shared" ca="1" si="1093"/>
        <v>2864285.698 dm³</v>
      </c>
      <c r="Q394">
        <f t="shared" ca="1" si="1073"/>
        <v>12454</v>
      </c>
    </row>
    <row r="395" spans="2:17" x14ac:dyDescent="0.25">
      <c r="B395" t="str">
        <f t="shared" ca="1" si="1065"/>
        <v>Eine Holzkugel hat einen Radius von 3.5 dm. Wie gross ist die Oberfläche?</v>
      </c>
      <c r="C395" t="str">
        <f t="shared" ca="1" si="1066"/>
        <v>153.93 dm²</v>
      </c>
      <c r="E395">
        <f t="shared" ca="1" si="1067"/>
        <v>47.1</v>
      </c>
      <c r="F395">
        <f t="shared" ca="1" si="1068"/>
        <v>94.2</v>
      </c>
      <c r="G395">
        <f t="shared" ca="1" si="1026"/>
        <v>437674.5870832284</v>
      </c>
      <c r="H395">
        <f t="shared" ca="1" si="1027"/>
        <v>27877.362234600536</v>
      </c>
      <c r="I395" t="str">
        <f t="shared" ca="1" si="1069"/>
        <v xml:space="preserve"> cm</v>
      </c>
      <c r="J395" t="str">
        <f t="shared" ca="1" si="1070"/>
        <v xml:space="preserve"> cm²</v>
      </c>
      <c r="K395" t="str">
        <f t="shared" ca="1" si="974"/>
        <v xml:space="preserve"> cm³</v>
      </c>
      <c r="L395" t="str">
        <f t="shared" ref="L395" ca="1" si="1096">CONCATENATE(CHOOSE(RANDBETWEEN(1,9),$S$1,$S$2,$S$3,$S$4,$S$5,$S$6,$S$7,$S$8,$S$9),"hat einen Radius von ")</f>
        <v xml:space="preserve">Eine Steinkugel hat einen Radius von </v>
      </c>
      <c r="M395" t="str">
        <f t="shared" ref="M395:M396" ca="1" si="1097">CONCATENATE(I395,". Wie gross ist die Oberfläche?")</f>
        <v xml:space="preserve"> cm. Wie gross ist die Oberfläche?</v>
      </c>
      <c r="O395" s="1" t="str">
        <f t="shared" ca="1" si="1076"/>
        <v>Eine Steinkugel hat einen Radius von 47.1 cm. Wie gross ist die Oberfläche?</v>
      </c>
      <c r="P395" t="str">
        <f t="shared" ref="P395:P396" ca="1" si="1098">CONCATENATE(TRUNC(H395,2),J395)</f>
        <v>27877.36 cm²</v>
      </c>
      <c r="Q395">
        <f t="shared" ca="1" si="1073"/>
        <v>7843</v>
      </c>
    </row>
    <row r="396" spans="2:17" x14ac:dyDescent="0.25">
      <c r="B396" t="str">
        <f t="shared" ca="1" si="1065"/>
        <v>Eine Plastikkugel hat einen Radius von 59.2 mm. Wie gross ist das Volumen?</v>
      </c>
      <c r="C396" t="str">
        <f t="shared" ca="1" si="1066"/>
        <v>869067.94 mm³</v>
      </c>
      <c r="E396">
        <f t="shared" ca="1" si="1067"/>
        <v>23.8</v>
      </c>
      <c r="F396">
        <f t="shared" ca="1" si="1068"/>
        <v>47.6</v>
      </c>
      <c r="G396">
        <f t="shared" ca="1" si="1026"/>
        <v>56470.220101661042</v>
      </c>
      <c r="H396">
        <f t="shared" ca="1" si="1027"/>
        <v>7118.0949707976106</v>
      </c>
      <c r="I396" t="str">
        <f t="shared" ca="1" si="1069"/>
        <v xml:space="preserve"> cm</v>
      </c>
      <c r="J396" t="str">
        <f t="shared" ca="1" si="1070"/>
        <v xml:space="preserve"> cm²</v>
      </c>
      <c r="K396" t="str">
        <f t="shared" ca="1" si="974"/>
        <v xml:space="preserve"> cm³</v>
      </c>
      <c r="L396" t="str">
        <f t="shared" ref="L396" ca="1" si="1099">CONCATENATE(CHOOSE(RANDBETWEEN(1,9),$S$1,$S$2,$S$3,$S$4,$S$5,$S$6,$S$7,$S$8,$S$9),"hat einen Durchmesser von ")</f>
        <v xml:space="preserve">Eine Glaskugel hat einen Durchmesser von </v>
      </c>
      <c r="M396" t="str">
        <f t="shared" ca="1" si="1097"/>
        <v xml:space="preserve"> cm. Wie gross ist die Oberfläche?</v>
      </c>
      <c r="O396" s="1" t="str">
        <f t="shared" ref="O396" ca="1" si="1100">CONCATENATE(L396,F396,M396)</f>
        <v>Eine Glaskugel hat einen Durchmesser von 47.6 cm. Wie gross ist die Oberfläche?</v>
      </c>
      <c r="P396" t="str">
        <f t="shared" ca="1" si="1098"/>
        <v>7118.09 cm²</v>
      </c>
      <c r="Q396">
        <f t="shared" ca="1" si="1073"/>
        <v>10118</v>
      </c>
    </row>
    <row r="397" spans="2:17" x14ac:dyDescent="0.25">
      <c r="B397" t="str">
        <f t="shared" ca="1" si="1065"/>
        <v>Eine Glasmurmel hat einen Radius von 29.6 dm. Wie gross ist das Volumen?</v>
      </c>
      <c r="C397" t="str">
        <f t="shared" ca="1" si="1066"/>
        <v>108633.492 dm³</v>
      </c>
      <c r="E397">
        <f t="shared" ca="1" si="1067"/>
        <v>28.5</v>
      </c>
      <c r="F397">
        <f t="shared" ca="1" si="1068"/>
        <v>57</v>
      </c>
      <c r="G397">
        <f t="shared" ca="1" si="1026"/>
        <v>96966.828049375748</v>
      </c>
      <c r="H397">
        <f t="shared" ca="1" si="1027"/>
        <v>10207.034531513238</v>
      </c>
      <c r="I397" t="str">
        <f t="shared" ca="1" si="1069"/>
        <v xml:space="preserve"> cm</v>
      </c>
      <c r="J397" t="str">
        <f t="shared" ca="1" si="1070"/>
        <v xml:space="preserve"> cm²</v>
      </c>
      <c r="K397" t="str">
        <f t="shared" ca="1" si="974"/>
        <v xml:space="preserve"> cm³</v>
      </c>
      <c r="L397" t="str">
        <f t="shared" ref="L397" ca="1" si="1101">CONCATENATE(CHOOSE(RANDBETWEEN(1,9),$S$1,$S$2,$S$3,$S$4,$S$5,$S$6,$S$7,$S$8,$S$9),"hat ein Volumen von ")</f>
        <v xml:space="preserve">Eine Plastikkugel hat ein Volumen von </v>
      </c>
      <c r="M397" t="s">
        <v>22</v>
      </c>
      <c r="O397" s="1" t="str">
        <f t="shared" ref="O397" ca="1" si="1102">CONCATENATE(L397,TRUNC(G397,3),K397,M397)</f>
        <v>Eine Plastikkugel hat ein Volumen von 96966.828 cm³. Wie gross ist der Radius?</v>
      </c>
      <c r="P397" t="str">
        <f t="shared" ref="P397:P398" ca="1" si="1103">CONCATENATE(E397,I397)</f>
        <v>28.5 cm</v>
      </c>
      <c r="Q397">
        <f t="shared" ca="1" si="1073"/>
        <v>8636</v>
      </c>
    </row>
    <row r="398" spans="2:17" x14ac:dyDescent="0.25">
      <c r="B398" t="str">
        <f t="shared" ca="1" si="1065"/>
        <v>Eine Glasmurmel hat eine Oberfläche von 8299.96 mm². Wie gross ist der Durchmesser?</v>
      </c>
      <c r="C398" t="str">
        <f t="shared" ca="1" si="1066"/>
        <v>51.4 mm</v>
      </c>
      <c r="E398">
        <f t="shared" ca="1" si="1067"/>
        <v>62.7</v>
      </c>
      <c r="F398">
        <f t="shared" ca="1" si="1068"/>
        <v>125.4</v>
      </c>
      <c r="G398">
        <f t="shared" ca="1" si="1026"/>
        <v>1032502.7850697533</v>
      </c>
      <c r="H398">
        <f t="shared" ca="1" si="1027"/>
        <v>49402.04713252408</v>
      </c>
      <c r="I398" t="str">
        <f t="shared" ca="1" si="1069"/>
        <v xml:space="preserve"> m</v>
      </c>
      <c r="J398" t="str">
        <f t="shared" ca="1" si="1070"/>
        <v xml:space="preserve"> m²</v>
      </c>
      <c r="K398" t="str">
        <f t="shared" ca="1" si="974"/>
        <v xml:space="preserve"> m³</v>
      </c>
      <c r="L398" t="str">
        <f t="shared" ref="L398" ca="1" si="1104">CONCATENATE(CHOOSE(RANDBETWEEN(1,9),$S$1,$S$2,$S$3,$S$4,$S$5,$S$6,$S$7,$S$8,$S$9),"hat eine Oberfläche von ")</f>
        <v xml:space="preserve">Eine Holzkugel hat eine Oberfläche von </v>
      </c>
      <c r="M398" t="s">
        <v>22</v>
      </c>
      <c r="O398" s="1" t="str">
        <f t="shared" ref="O398" ca="1" si="1105">CONCATENATE(L398,TRUNC(H398,2),J398,M398)</f>
        <v>Eine Holzkugel hat eine Oberfläche von 49402.04 m². Wie gross ist der Radius?</v>
      </c>
      <c r="P398" t="str">
        <f t="shared" ca="1" si="1103"/>
        <v>62.7 m</v>
      </c>
      <c r="Q398">
        <f t="shared" ca="1" si="1073"/>
        <v>1752</v>
      </c>
    </row>
    <row r="399" spans="2:17" x14ac:dyDescent="0.25">
      <c r="B399" t="str">
        <f t="shared" ca="1" si="1065"/>
        <v>Eine Plastikkugel hat eine Oberfläche von 5972.04 mm². Wie gross ist der Radius?</v>
      </c>
      <c r="C399" t="str">
        <f t="shared" ca="1" si="1066"/>
        <v>21.8 mm</v>
      </c>
      <c r="E399">
        <f t="shared" ca="1" si="1067"/>
        <v>20.5</v>
      </c>
      <c r="F399">
        <f t="shared" ca="1" si="1068"/>
        <v>41</v>
      </c>
      <c r="G399">
        <f t="shared" ca="1" si="1026"/>
        <v>36086.951213010354</v>
      </c>
      <c r="H399">
        <f t="shared" ca="1" si="1027"/>
        <v>5281.0172506844419</v>
      </c>
      <c r="I399" t="str">
        <f t="shared" ca="1" si="1069"/>
        <v xml:space="preserve"> m</v>
      </c>
      <c r="J399" t="str">
        <f t="shared" ca="1" si="1070"/>
        <v xml:space="preserve"> m²</v>
      </c>
      <c r="K399" t="str">
        <f t="shared" ca="1" si="974"/>
        <v xml:space="preserve"> m³</v>
      </c>
      <c r="L399" t="str">
        <f t="shared" ref="L399" ca="1" si="1106">CONCATENATE(CHOOSE(RANDBETWEEN(1,7),$S$1,$S$2,$S$3,$S$4,$S$5,$S$6,$S$7),"hat ein Volumen von ")</f>
        <v xml:space="preserve">Eine Plastikkugel hat ein Volumen von </v>
      </c>
      <c r="M399" t="s">
        <v>23</v>
      </c>
      <c r="O399" s="1" t="str">
        <f t="shared" ref="O399" ca="1" si="1107">CONCATENATE(L399,TRUNC(G399,3),K399,M399)</f>
        <v>Eine Plastikkugel hat ein Volumen von 36086.951 m³. Wie gross ist der Durchmesser?</v>
      </c>
      <c r="P399" t="str">
        <f t="shared" ref="P399:P400" ca="1" si="1108">CONCATENATE(F399,I399)</f>
        <v>41 m</v>
      </c>
      <c r="Q399">
        <f t="shared" ca="1" si="1073"/>
        <v>3464</v>
      </c>
    </row>
    <row r="400" spans="2:17" x14ac:dyDescent="0.25">
      <c r="B400" t="str">
        <f t="shared" ca="1" si="1065"/>
        <v>Eine Steinkugel hat einen Durchmesser von 27.6 mm. Wie gross ist das Volumen?</v>
      </c>
      <c r="C400" t="str">
        <f t="shared" ca="1" si="1066"/>
        <v>11008.442 mm³</v>
      </c>
      <c r="E400">
        <f t="shared" ca="1" si="1067"/>
        <v>77.8</v>
      </c>
      <c r="F400">
        <f t="shared" ca="1" si="1068"/>
        <v>155.6</v>
      </c>
      <c r="G400">
        <f t="shared" ca="1" si="1026"/>
        <v>1972547.1830642337</v>
      </c>
      <c r="H400">
        <f t="shared" ca="1" si="1027"/>
        <v>76062.230709417767</v>
      </c>
      <c r="I400" t="str">
        <f t="shared" ca="1" si="1069"/>
        <v xml:space="preserve"> m</v>
      </c>
      <c r="J400" t="str">
        <f t="shared" ca="1" si="1070"/>
        <v xml:space="preserve"> m²</v>
      </c>
      <c r="K400" t="str">
        <f t="shared" ca="1" si="974"/>
        <v xml:space="preserve"> m³</v>
      </c>
      <c r="L400" t="str">
        <f t="shared" ref="L400" ca="1" si="1109">CONCATENATE(CHOOSE(RANDBETWEEN(1,9),$S$1,$S$2,$S$3,$S$4,$S$5,$S$6,$S$7,$S$8,$S$9),"hat eine Oberfläche von ")</f>
        <v xml:space="preserve">Eine Steinkugel hat eine Oberfläche von </v>
      </c>
      <c r="M400" t="s">
        <v>23</v>
      </c>
      <c r="O400" s="1" t="str">
        <f t="shared" ref="O400" ca="1" si="1110">CONCATENATE(L400,TRUNC(H400,2),J400,M400)</f>
        <v>Eine Steinkugel hat eine Oberfläche von 76062.23 m². Wie gross ist der Durchmesser?</v>
      </c>
      <c r="P400" t="str">
        <f t="shared" ca="1" si="1108"/>
        <v>155.6 m</v>
      </c>
      <c r="Q400">
        <f t="shared" ca="1" si="1073"/>
        <v>6614</v>
      </c>
    </row>
    <row r="401" spans="5:17" x14ac:dyDescent="0.25">
      <c r="E401">
        <f t="shared" ca="1" si="1067"/>
        <v>59.2</v>
      </c>
      <c r="F401">
        <f t="shared" ca="1" si="1068"/>
        <v>118.4</v>
      </c>
      <c r="G401">
        <f t="shared" ca="1" si="1026"/>
        <v>869067.94083551271</v>
      </c>
      <c r="H401">
        <f t="shared" ca="1" si="1027"/>
        <v>44040.605109907738</v>
      </c>
      <c r="I401" t="str">
        <f t="shared" ca="1" si="1069"/>
        <v xml:space="preserve"> mm</v>
      </c>
      <c r="J401" t="str">
        <f t="shared" ca="1" si="1070"/>
        <v xml:space="preserve"> mm²</v>
      </c>
      <c r="K401" t="str">
        <f t="shared" ca="1" si="974"/>
        <v xml:space="preserve"> mm³</v>
      </c>
      <c r="L401" t="str">
        <f t="shared" ref="L401" ca="1" si="1111">CONCATENATE(CHOOSE(RANDBETWEEN(1,9),$S$1,$S$2,$S$3,$S$4,$S$5,$S$6,$S$7,$S$8,$S$9),"hat einen Radius von ")</f>
        <v xml:space="preserve">Eine Plastikkugel hat einen Radius von </v>
      </c>
      <c r="M401" t="str">
        <f t="shared" ref="M401:M402" ca="1" si="1112">CONCATENATE(I401,". Wie gross ist das Volumen?")</f>
        <v xml:space="preserve"> mm. Wie gross ist das Volumen?</v>
      </c>
      <c r="O401" s="1" t="str">
        <f t="shared" ref="O401" ca="1" si="1113">CONCATENATE(L401,E401,M401)</f>
        <v>Eine Plastikkugel hat einen Radius von 59.2 mm. Wie gross ist das Volumen?</v>
      </c>
      <c r="P401" t="str">
        <f t="shared" ref="P401:P402" ca="1" si="1114">CONCATENATE(TRUNC(G401,3),K401)</f>
        <v>869067.94 mm³</v>
      </c>
      <c r="Q401">
        <f t="shared" ca="1" si="1073"/>
        <v>2333</v>
      </c>
    </row>
    <row r="402" spans="5:17" x14ac:dyDescent="0.25">
      <c r="E402">
        <f t="shared" ca="1" si="1067"/>
        <v>48.7</v>
      </c>
      <c r="F402">
        <f t="shared" ca="1" si="1068"/>
        <v>97.4</v>
      </c>
      <c r="G402">
        <f t="shared" ca="1" si="1026"/>
        <v>483810.72664646502</v>
      </c>
      <c r="H402">
        <f t="shared" ca="1" si="1027"/>
        <v>29803.535522369508</v>
      </c>
      <c r="I402" t="str">
        <f t="shared" ca="1" si="1069"/>
        <v xml:space="preserve"> m</v>
      </c>
      <c r="J402" t="str">
        <f t="shared" ca="1" si="1070"/>
        <v xml:space="preserve"> m²</v>
      </c>
      <c r="K402" t="str">
        <f t="shared" ca="1" si="974"/>
        <v xml:space="preserve"> m³</v>
      </c>
      <c r="L402" t="str">
        <f t="shared" ref="L402" ca="1" si="1115">CONCATENATE(CHOOSE(RANDBETWEEN(1,9),$S$1,$S$2,$S$3,$S$4,$S$5,$S$6,$S$7,$S$8,$S$9),"hat einen Durchmesser von ")</f>
        <v xml:space="preserve">Eine Holzkugel hat einen Durchmesser von </v>
      </c>
      <c r="M402" t="str">
        <f t="shared" ca="1" si="1112"/>
        <v xml:space="preserve"> m. Wie gross ist das Volumen?</v>
      </c>
      <c r="O402" s="1" t="str">
        <f t="shared" ref="O402" ca="1" si="1116">CONCATENATE(L402,F402,M402)</f>
        <v>Eine Holzkugel hat einen Durchmesser von 97.4 m. Wie gross ist das Volumen?</v>
      </c>
      <c r="P402" t="str">
        <f t="shared" ca="1" si="1114"/>
        <v>483810.726 m³</v>
      </c>
      <c r="Q402">
        <f t="shared" ca="1" si="1073"/>
        <v>19185</v>
      </c>
    </row>
    <row r="403" spans="5:17" x14ac:dyDescent="0.25">
      <c r="E403">
        <f t="shared" ca="1" si="1067"/>
        <v>37.200000000000003</v>
      </c>
      <c r="F403">
        <f t="shared" ca="1" si="1068"/>
        <v>74.400000000000006</v>
      </c>
      <c r="G403">
        <f t="shared" ca="1" si="1026"/>
        <v>215634.09425608756</v>
      </c>
      <c r="H403">
        <f t="shared" ca="1" si="1027"/>
        <v>17389.846310974797</v>
      </c>
      <c r="I403" t="str">
        <f t="shared" ca="1" si="1069"/>
        <v xml:space="preserve"> dm</v>
      </c>
      <c r="J403" t="str">
        <f t="shared" ca="1" si="1070"/>
        <v xml:space="preserve"> dm²</v>
      </c>
      <c r="K403" t="str">
        <f t="shared" ca="1" si="974"/>
        <v xml:space="preserve"> dm³</v>
      </c>
      <c r="L403" t="str">
        <f t="shared" ref="L403" ca="1" si="1117">CONCATENATE(CHOOSE(RANDBETWEEN(1,9),$S$1,$S$2,$S$3,$S$4,$S$5,$S$6,$S$7,$S$8,$S$9),"hat einen Radius von ")</f>
        <v xml:space="preserve">Eine Steinkugel hat einen Radius von </v>
      </c>
      <c r="M403" t="str">
        <f t="shared" ref="M403:M404" ca="1" si="1118">CONCATENATE(I403,". Wie gross ist die Oberfläche?")</f>
        <v xml:space="preserve"> dm. Wie gross ist die Oberfläche?</v>
      </c>
      <c r="O403" s="1" t="str">
        <f t="shared" ca="1" si="1076"/>
        <v>Eine Steinkugel hat einen Radius von 37.2 dm. Wie gross ist die Oberfläche?</v>
      </c>
      <c r="P403" t="str">
        <f t="shared" ref="P403:P404" ca="1" si="1119">CONCATENATE(TRUNC(H403,2),J403)</f>
        <v>17389.84 dm²</v>
      </c>
      <c r="Q403">
        <f t="shared" ca="1" si="1073"/>
        <v>15244</v>
      </c>
    </row>
    <row r="404" spans="5:17" x14ac:dyDescent="0.25">
      <c r="E404">
        <f t="shared" ca="1" si="1067"/>
        <v>6.2</v>
      </c>
      <c r="F404">
        <f t="shared" ca="1" si="1068"/>
        <v>12.4</v>
      </c>
      <c r="G404">
        <f t="shared" ca="1" si="1026"/>
        <v>998.3059919263311</v>
      </c>
      <c r="H404">
        <f t="shared" ca="1" si="1027"/>
        <v>483.05128641596667</v>
      </c>
      <c r="I404" t="str">
        <f t="shared" ca="1" si="1069"/>
        <v xml:space="preserve"> mm</v>
      </c>
      <c r="J404" t="str">
        <f t="shared" ca="1" si="1070"/>
        <v xml:space="preserve"> mm²</v>
      </c>
      <c r="K404" t="str">
        <f t="shared" ca="1" si="974"/>
        <v xml:space="preserve"> mm³</v>
      </c>
      <c r="L404" t="str">
        <f t="shared" ref="L404" ca="1" si="1120">CONCATENATE(CHOOSE(RANDBETWEEN(1,9),$S$1,$S$2,$S$3,$S$4,$S$5,$S$6,$S$7,$S$8,$S$9),"hat einen Durchmesser von ")</f>
        <v xml:space="preserve">Eine Plastikkugel hat einen Durchmesser von </v>
      </c>
      <c r="M404" t="str">
        <f t="shared" ca="1" si="1118"/>
        <v xml:space="preserve"> mm. Wie gross ist die Oberfläche?</v>
      </c>
      <c r="O404" s="1" t="str">
        <f t="shared" ref="O404" ca="1" si="1121">CONCATENATE(L404,F404,M404)</f>
        <v>Eine Plastikkugel hat einen Durchmesser von 12.4 mm. Wie gross ist die Oberfläche?</v>
      </c>
      <c r="P404" t="str">
        <f t="shared" ca="1" si="1119"/>
        <v>483.05 mm²</v>
      </c>
      <c r="Q404">
        <f t="shared" ca="1" si="1073"/>
        <v>13398</v>
      </c>
    </row>
    <row r="405" spans="5:17" x14ac:dyDescent="0.25">
      <c r="E405">
        <f t="shared" ca="1" si="1067"/>
        <v>64.7</v>
      </c>
      <c r="F405">
        <f t="shared" ca="1" si="1068"/>
        <v>129.4</v>
      </c>
      <c r="G405">
        <f t="shared" ca="1" si="1026"/>
        <v>1134492.0354065211</v>
      </c>
      <c r="H405">
        <f t="shared" ca="1" si="1027"/>
        <v>52603.95836506279</v>
      </c>
      <c r="I405" t="str">
        <f t="shared" ca="1" si="1069"/>
        <v xml:space="preserve"> m</v>
      </c>
      <c r="J405" t="str">
        <f t="shared" ca="1" si="1070"/>
        <v xml:space="preserve"> m²</v>
      </c>
      <c r="K405" t="str">
        <f t="shared" ca="1" si="974"/>
        <v xml:space="preserve"> m³</v>
      </c>
      <c r="L405" t="str">
        <f t="shared" ref="L405" ca="1" si="1122">CONCATENATE(CHOOSE(RANDBETWEEN(1,9),$S$1,$S$2,$S$3,$S$4,$S$5,$S$6,$S$7,$S$8,$S$9),"hat ein Volumen von ")</f>
        <v xml:space="preserve">Eine Plastikkugel hat ein Volumen von </v>
      </c>
      <c r="M405" t="s">
        <v>22</v>
      </c>
      <c r="O405" s="1" t="str">
        <f t="shared" ref="O405" ca="1" si="1123">CONCATENATE(L405,TRUNC(G405,3),K405,M405)</f>
        <v>Eine Plastikkugel hat ein Volumen von 1134492.035 m³. Wie gross ist der Radius?</v>
      </c>
      <c r="P405" t="str">
        <f t="shared" ref="P405:P406" ca="1" si="1124">CONCATENATE(E405,I405)</f>
        <v>64.7 m</v>
      </c>
      <c r="Q405">
        <f t="shared" ca="1" si="1073"/>
        <v>12776</v>
      </c>
    </row>
    <row r="406" spans="5:17" x14ac:dyDescent="0.25">
      <c r="E406">
        <f t="shared" ca="1" si="1067"/>
        <v>79.2</v>
      </c>
      <c r="F406">
        <f t="shared" ca="1" si="1068"/>
        <v>158.4</v>
      </c>
      <c r="G406">
        <f t="shared" ca="1" si="1026"/>
        <v>2080962.0208199837</v>
      </c>
      <c r="H406">
        <f t="shared" ca="1" si="1027"/>
        <v>78824.318970453925</v>
      </c>
      <c r="I406" t="str">
        <f t="shared" ca="1" si="1069"/>
        <v xml:space="preserve"> mm</v>
      </c>
      <c r="J406" t="str">
        <f t="shared" ca="1" si="1070"/>
        <v xml:space="preserve"> mm²</v>
      </c>
      <c r="K406" t="str">
        <f t="shared" ca="1" si="974"/>
        <v xml:space="preserve"> mm³</v>
      </c>
      <c r="L406" t="str">
        <f t="shared" ref="L406" ca="1" si="1125">CONCATENATE(CHOOSE(RANDBETWEEN(1,9),$S$1,$S$2,$S$3,$S$4,$S$5,$S$6,$S$7,$S$8,$S$9),"hat eine Oberfläche von ")</f>
        <v xml:space="preserve">Eine Glasmurmel hat eine Oberfläche von </v>
      </c>
      <c r="M406" t="s">
        <v>22</v>
      </c>
      <c r="O406" s="1" t="str">
        <f t="shared" ref="O406" ca="1" si="1126">CONCATENATE(L406,TRUNC(H406,2),J406,M406)</f>
        <v>Eine Glasmurmel hat eine Oberfläche von 78824.31 mm². Wie gross ist der Radius?</v>
      </c>
      <c r="P406" t="str">
        <f t="shared" ca="1" si="1124"/>
        <v>79.2 mm</v>
      </c>
      <c r="Q406">
        <f t="shared" ca="1" si="1073"/>
        <v>9881</v>
      </c>
    </row>
    <row r="407" spans="5:17" x14ac:dyDescent="0.25">
      <c r="E407">
        <f t="shared" ca="1" si="1067"/>
        <v>19.7</v>
      </c>
      <c r="F407">
        <f t="shared" ca="1" si="1068"/>
        <v>39.4</v>
      </c>
      <c r="G407">
        <f t="shared" ca="1" si="1026"/>
        <v>32024.863534338339</v>
      </c>
      <c r="H407">
        <f t="shared" ca="1" si="1027"/>
        <v>4876.8827717266513</v>
      </c>
      <c r="I407" t="str">
        <f t="shared" ca="1" si="1069"/>
        <v xml:space="preserve"> cm</v>
      </c>
      <c r="J407" t="str">
        <f t="shared" ca="1" si="1070"/>
        <v xml:space="preserve"> cm²</v>
      </c>
      <c r="K407" t="str">
        <f t="shared" ca="1" si="974"/>
        <v xml:space="preserve"> cm³</v>
      </c>
      <c r="L407" t="str">
        <f t="shared" ref="L407" ca="1" si="1127">CONCATENATE(CHOOSE(RANDBETWEEN(1,7),$S$1,$S$2,$S$3,$S$4,$S$5,$S$6,$S$7),"hat ein Volumen von ")</f>
        <v xml:space="preserve">Eine kugelförmige Figur hat ein Volumen von </v>
      </c>
      <c r="M407" t="s">
        <v>23</v>
      </c>
      <c r="O407" s="1" t="str">
        <f t="shared" ref="O407" ca="1" si="1128">CONCATENATE(L407,TRUNC(G407,3),K407,M407)</f>
        <v>Eine kugelförmige Figur hat ein Volumen von 32024.863 cm³. Wie gross ist der Durchmesser?</v>
      </c>
      <c r="P407" t="str">
        <f t="shared" ref="P407:P408" ca="1" si="1129">CONCATENATE(F407,I407)</f>
        <v>39.4 cm</v>
      </c>
      <c r="Q407">
        <f t="shared" ca="1" si="1073"/>
        <v>14843</v>
      </c>
    </row>
    <row r="408" spans="5:17" x14ac:dyDescent="0.25">
      <c r="E408">
        <f t="shared" ca="1" si="1067"/>
        <v>26.5</v>
      </c>
      <c r="F408">
        <f t="shared" ca="1" si="1068"/>
        <v>53</v>
      </c>
      <c r="G408">
        <f t="shared" ca="1" si="1026"/>
        <v>77951.814914747942</v>
      </c>
      <c r="H408">
        <f t="shared" ca="1" si="1027"/>
        <v>8824.7337639337293</v>
      </c>
      <c r="I408" t="str">
        <f t="shared" ca="1" si="1069"/>
        <v xml:space="preserve"> dm</v>
      </c>
      <c r="J408" t="str">
        <f t="shared" ca="1" si="1070"/>
        <v xml:space="preserve"> dm²</v>
      </c>
      <c r="K408" t="str">
        <f t="shared" ca="1" si="974"/>
        <v xml:space="preserve"> dm³</v>
      </c>
      <c r="L408" t="str">
        <f t="shared" ref="L408" ca="1" si="1130">CONCATENATE(CHOOSE(RANDBETWEEN(1,9),$S$1,$S$2,$S$3,$S$4,$S$5,$S$6,$S$7,$S$8,$S$9),"hat eine Oberfläche von ")</f>
        <v xml:space="preserve">Eine kugelförmige Figur hat eine Oberfläche von </v>
      </c>
      <c r="M408" t="s">
        <v>23</v>
      </c>
      <c r="O408" s="1" t="str">
        <f t="shared" ref="O408" ca="1" si="1131">CONCATENATE(L408,TRUNC(H408,2),J408,M408)</f>
        <v>Eine kugelförmige Figur hat eine Oberfläche von 8824.73 dm². Wie gross ist der Durchmesser?</v>
      </c>
      <c r="P408" t="str">
        <f t="shared" ca="1" si="1129"/>
        <v>53 dm</v>
      </c>
      <c r="Q408">
        <f t="shared" ca="1" si="1073"/>
        <v>17191</v>
      </c>
    </row>
    <row r="409" spans="5:17" x14ac:dyDescent="0.25">
      <c r="E409">
        <f t="shared" ca="1" si="1067"/>
        <v>71.599999999999994</v>
      </c>
      <c r="F409">
        <f t="shared" ca="1" si="1068"/>
        <v>143.19999999999999</v>
      </c>
      <c r="G409">
        <f t="shared" ca="1" si="1026"/>
        <v>1537544.4367570796</v>
      </c>
      <c r="H409">
        <f t="shared" ca="1" si="1027"/>
        <v>64422.252936749152</v>
      </c>
      <c r="I409" t="str">
        <f t="shared" ca="1" si="1069"/>
        <v xml:space="preserve"> dm</v>
      </c>
      <c r="J409" t="str">
        <f t="shared" ca="1" si="1070"/>
        <v xml:space="preserve"> dm²</v>
      </c>
      <c r="K409" t="str">
        <f t="shared" ca="1" si="974"/>
        <v xml:space="preserve"> dm³</v>
      </c>
      <c r="L409" t="str">
        <f t="shared" ref="L409" ca="1" si="1132">CONCATENATE(CHOOSE(RANDBETWEEN(1,9),$S$1,$S$2,$S$3,$S$4,$S$5,$S$6,$S$7,$S$8,$S$9),"hat einen Radius von ")</f>
        <v xml:space="preserve">Eine Kugel hat einen Radius von </v>
      </c>
      <c r="M409" t="str">
        <f t="shared" ref="M409:M410" ca="1" si="1133">CONCATENATE(I409,". Wie gross ist das Volumen?")</f>
        <v xml:space="preserve"> dm. Wie gross ist das Volumen?</v>
      </c>
      <c r="O409" s="1" t="str">
        <f t="shared" ref="O409" ca="1" si="1134">CONCATENATE(L409,E409,M409)</f>
        <v>Eine Kugel hat einen Radius von 71.6 dm. Wie gross ist das Volumen?</v>
      </c>
      <c r="P409" t="str">
        <f t="shared" ref="P409:P410" ca="1" si="1135">CONCATENATE(TRUNC(G409,3),K409)</f>
        <v>1537544.436 dm³</v>
      </c>
      <c r="Q409">
        <f t="shared" ca="1" si="1073"/>
        <v>18368</v>
      </c>
    </row>
    <row r="410" spans="5:17" x14ac:dyDescent="0.25">
      <c r="E410">
        <f t="shared" ca="1" si="1067"/>
        <v>14.4</v>
      </c>
      <c r="F410">
        <f t="shared" ca="1" si="1068"/>
        <v>28.8</v>
      </c>
      <c r="G410">
        <f t="shared" ca="1" si="1026"/>
        <v>12507.660530848887</v>
      </c>
      <c r="H410">
        <f t="shared" ca="1" si="1027"/>
        <v>2605.7626105935183</v>
      </c>
      <c r="I410" t="str">
        <f t="shared" ca="1" si="1069"/>
        <v xml:space="preserve"> m</v>
      </c>
      <c r="J410" t="str">
        <f t="shared" ca="1" si="1070"/>
        <v xml:space="preserve"> m²</v>
      </c>
      <c r="K410" t="str">
        <f t="shared" ca="1" si="974"/>
        <v xml:space="preserve"> m³</v>
      </c>
      <c r="L410" t="str">
        <f t="shared" ref="L410" ca="1" si="1136">CONCATENATE(CHOOSE(RANDBETWEEN(1,9),$S$1,$S$2,$S$3,$S$4,$S$5,$S$6,$S$7,$S$8,$S$9),"hat einen Durchmesser von ")</f>
        <v xml:space="preserve">Eine Steinkugel hat einen Durchmesser von </v>
      </c>
      <c r="M410" t="str">
        <f t="shared" ca="1" si="1133"/>
        <v xml:space="preserve"> m. Wie gross ist das Volumen?</v>
      </c>
      <c r="O410" s="1" t="str">
        <f t="shared" ref="O410" ca="1" si="1137">CONCATENATE(L410,F410,M410)</f>
        <v>Eine Steinkugel hat einen Durchmesser von 28.8 m. Wie gross ist das Volumen?</v>
      </c>
      <c r="P410" t="str">
        <f t="shared" ca="1" si="1135"/>
        <v>12507.66 m³</v>
      </c>
      <c r="Q410">
        <f t="shared" ca="1" si="1073"/>
        <v>13880</v>
      </c>
    </row>
    <row r="411" spans="5:17" x14ac:dyDescent="0.25">
      <c r="E411">
        <f t="shared" ca="1" si="1067"/>
        <v>74.400000000000006</v>
      </c>
      <c r="F411">
        <f t="shared" ca="1" si="1068"/>
        <v>148.80000000000001</v>
      </c>
      <c r="G411">
        <f t="shared" ca="1" si="1026"/>
        <v>1725072.7540487004</v>
      </c>
      <c r="H411">
        <f t="shared" ca="1" si="1027"/>
        <v>69559.385243899189</v>
      </c>
      <c r="I411" t="str">
        <f t="shared" ca="1" si="1069"/>
        <v xml:space="preserve"> dm</v>
      </c>
      <c r="J411" t="str">
        <f t="shared" ca="1" si="1070"/>
        <v xml:space="preserve"> dm²</v>
      </c>
      <c r="K411" t="str">
        <f t="shared" ca="1" si="974"/>
        <v xml:space="preserve"> dm³</v>
      </c>
      <c r="L411" t="str">
        <f t="shared" ref="L411" ca="1" si="1138">CONCATENATE(CHOOSE(RANDBETWEEN(1,9),$S$1,$S$2,$S$3,$S$4,$S$5,$S$6,$S$7,$S$8,$S$9),"hat einen Radius von ")</f>
        <v xml:space="preserve">Eine Glasmurmel hat einen Radius von </v>
      </c>
      <c r="M411" t="str">
        <f t="shared" ref="M411:M412" ca="1" si="1139">CONCATENATE(I411,". Wie gross ist die Oberfläche?")</f>
        <v xml:space="preserve"> dm. Wie gross ist die Oberfläche?</v>
      </c>
      <c r="O411" s="1" t="str">
        <f t="shared" ca="1" si="1076"/>
        <v>Eine Glasmurmel hat einen Radius von 74.4 dm. Wie gross ist die Oberfläche?</v>
      </c>
      <c r="P411" t="str">
        <f t="shared" ref="P411:P412" ca="1" si="1140">CONCATENATE(TRUNC(H411,2),J411)</f>
        <v>69559.38 dm²</v>
      </c>
      <c r="Q411">
        <f t="shared" ca="1" si="1073"/>
        <v>18814</v>
      </c>
    </row>
    <row r="412" spans="5:17" x14ac:dyDescent="0.25">
      <c r="E412">
        <f t="shared" ca="1" si="1067"/>
        <v>86</v>
      </c>
      <c r="F412">
        <f t="shared" ca="1" si="1068"/>
        <v>172</v>
      </c>
      <c r="G412">
        <f t="shared" ca="1" si="1026"/>
        <v>2664305.1424956126</v>
      </c>
      <c r="H412">
        <f t="shared" ca="1" si="1027"/>
        <v>92940.877063800435</v>
      </c>
      <c r="I412" t="str">
        <f t="shared" ca="1" si="1069"/>
        <v xml:space="preserve"> mm</v>
      </c>
      <c r="J412" t="str">
        <f t="shared" ca="1" si="1070"/>
        <v xml:space="preserve"> mm²</v>
      </c>
      <c r="K412" t="str">
        <f t="shared" ca="1" si="974"/>
        <v xml:space="preserve"> mm³</v>
      </c>
      <c r="L412" t="str">
        <f t="shared" ref="L412" ca="1" si="1141">CONCATENATE(CHOOSE(RANDBETWEEN(1,9),$S$1,$S$2,$S$3,$S$4,$S$5,$S$6,$S$7,$S$8,$S$9),"hat einen Durchmesser von ")</f>
        <v xml:space="preserve">Eine Kugel hat einen Durchmesser von </v>
      </c>
      <c r="M412" t="str">
        <f t="shared" ca="1" si="1139"/>
        <v xml:space="preserve"> mm. Wie gross ist die Oberfläche?</v>
      </c>
      <c r="O412" s="1" t="str">
        <f t="shared" ref="O412" ca="1" si="1142">CONCATENATE(L412,F412,M412)</f>
        <v>Eine Kugel hat einen Durchmesser von 172 mm. Wie gross ist die Oberfläche?</v>
      </c>
      <c r="P412" t="str">
        <f t="shared" ca="1" si="1140"/>
        <v>92940.87 mm²</v>
      </c>
      <c r="Q412">
        <f t="shared" ca="1" si="1073"/>
        <v>16642</v>
      </c>
    </row>
    <row r="413" spans="5:17" x14ac:dyDescent="0.25">
      <c r="E413">
        <f t="shared" ca="1" si="1067"/>
        <v>41.5</v>
      </c>
      <c r="F413">
        <f t="shared" ca="1" si="1068"/>
        <v>83</v>
      </c>
      <c r="G413">
        <f t="shared" ca="1" si="1026"/>
        <v>299386.97310302447</v>
      </c>
      <c r="H413">
        <f t="shared" ca="1" si="1027"/>
        <v>21642.431790580085</v>
      </c>
      <c r="I413" t="str">
        <f t="shared" ca="1" si="1069"/>
        <v xml:space="preserve"> mm</v>
      </c>
      <c r="J413" t="str">
        <f t="shared" ca="1" si="1070"/>
        <v xml:space="preserve"> mm²</v>
      </c>
      <c r="K413" t="str">
        <f t="shared" ca="1" si="974"/>
        <v xml:space="preserve"> mm³</v>
      </c>
      <c r="L413" t="str">
        <f t="shared" ref="L413" ca="1" si="1143">CONCATENATE(CHOOSE(RANDBETWEEN(1,9),$S$1,$S$2,$S$3,$S$4,$S$5,$S$6,$S$7,$S$8,$S$9),"hat ein Volumen von ")</f>
        <v xml:space="preserve">Eine Holzkugel hat ein Volumen von </v>
      </c>
      <c r="M413" t="s">
        <v>22</v>
      </c>
      <c r="O413" s="1" t="str">
        <f t="shared" ref="O413" ca="1" si="1144">CONCATENATE(L413,TRUNC(G413,3),K413,M413)</f>
        <v>Eine Holzkugel hat ein Volumen von 299386.973 mm³. Wie gross ist der Radius?</v>
      </c>
      <c r="P413" t="str">
        <f t="shared" ref="P413:P414" ca="1" si="1145">CONCATENATE(E413,I413)</f>
        <v>41.5 mm</v>
      </c>
      <c r="Q413">
        <f t="shared" ca="1" si="1073"/>
        <v>11233</v>
      </c>
    </row>
    <row r="414" spans="5:17" x14ac:dyDescent="0.25">
      <c r="E414">
        <f t="shared" ca="1" si="1067"/>
        <v>40.4</v>
      </c>
      <c r="F414">
        <f t="shared" ca="1" si="1068"/>
        <v>80.8</v>
      </c>
      <c r="G414">
        <f t="shared" ca="1" si="1026"/>
        <v>276205.74315402383</v>
      </c>
      <c r="H414">
        <f t="shared" ca="1" si="1027"/>
        <v>20510.327461932466</v>
      </c>
      <c r="I414" t="str">
        <f t="shared" ca="1" si="1069"/>
        <v xml:space="preserve"> cm</v>
      </c>
      <c r="J414" t="str">
        <f t="shared" ca="1" si="1070"/>
        <v xml:space="preserve"> cm²</v>
      </c>
      <c r="K414" t="str">
        <f t="shared" ca="1" si="974"/>
        <v xml:space="preserve"> cm³</v>
      </c>
      <c r="L414" t="str">
        <f t="shared" ref="L414" ca="1" si="1146">CONCATENATE(CHOOSE(RANDBETWEEN(1,9),$S$1,$S$2,$S$3,$S$4,$S$5,$S$6,$S$7,$S$8,$S$9),"hat eine Oberfläche von ")</f>
        <v xml:space="preserve">Eine kugelförmige Figur hat eine Oberfläche von </v>
      </c>
      <c r="M414" t="s">
        <v>22</v>
      </c>
      <c r="O414" s="1" t="str">
        <f t="shared" ref="O414" ca="1" si="1147">CONCATENATE(L414,TRUNC(H414,2),J414,M414)</f>
        <v>Eine kugelförmige Figur hat eine Oberfläche von 20510.32 cm². Wie gross ist der Radius?</v>
      </c>
      <c r="P414" t="str">
        <f t="shared" ca="1" si="1145"/>
        <v>40.4 cm</v>
      </c>
      <c r="Q414">
        <f t="shared" ca="1" si="1073"/>
        <v>3595</v>
      </c>
    </row>
    <row r="415" spans="5:17" x14ac:dyDescent="0.25">
      <c r="E415">
        <f t="shared" ca="1" si="1067"/>
        <v>8.3000000000000007</v>
      </c>
      <c r="F415">
        <f t="shared" ca="1" si="1068"/>
        <v>16.600000000000001</v>
      </c>
      <c r="G415">
        <f t="shared" ca="1" si="1026"/>
        <v>2395.0957848241965</v>
      </c>
      <c r="H415">
        <f t="shared" ca="1" si="1027"/>
        <v>865.69727162320362</v>
      </c>
      <c r="I415" t="str">
        <f t="shared" ca="1" si="1069"/>
        <v xml:space="preserve"> mm</v>
      </c>
      <c r="J415" t="str">
        <f t="shared" ca="1" si="1070"/>
        <v xml:space="preserve"> mm²</v>
      </c>
      <c r="K415" t="str">
        <f t="shared" ca="1" si="974"/>
        <v xml:space="preserve"> mm³</v>
      </c>
      <c r="L415" t="str">
        <f t="shared" ref="L415" ca="1" si="1148">CONCATENATE(CHOOSE(RANDBETWEEN(1,7),$S$1,$S$2,$S$3,$S$4,$S$5,$S$6,$S$7),"hat ein Volumen von ")</f>
        <v xml:space="preserve">Eine Steinkugel hat ein Volumen von </v>
      </c>
      <c r="M415" t="s">
        <v>23</v>
      </c>
      <c r="O415" s="1" t="str">
        <f t="shared" ref="O415" ca="1" si="1149">CONCATENATE(L415,TRUNC(G415,3),K415,M415)</f>
        <v>Eine Steinkugel hat ein Volumen von 2395.095 mm³. Wie gross ist der Durchmesser?</v>
      </c>
      <c r="P415" t="str">
        <f t="shared" ref="P415:P416" ca="1" si="1150">CONCATENATE(F415,I415)</f>
        <v>16.6 mm</v>
      </c>
      <c r="Q415">
        <f t="shared" ca="1" si="1073"/>
        <v>7363</v>
      </c>
    </row>
    <row r="416" spans="5:17" x14ac:dyDescent="0.25">
      <c r="E416">
        <f t="shared" ca="1" si="1067"/>
        <v>91</v>
      </c>
      <c r="F416">
        <f t="shared" ca="1" si="1068"/>
        <v>182</v>
      </c>
      <c r="G416">
        <f t="shared" ca="1" si="1026"/>
        <v>3156550.8234110852</v>
      </c>
      <c r="H416">
        <f t="shared" ca="1" si="1027"/>
        <v>104062.1150575083</v>
      </c>
      <c r="I416" t="str">
        <f t="shared" ca="1" si="1069"/>
        <v xml:space="preserve"> mm</v>
      </c>
      <c r="J416" t="str">
        <f t="shared" ca="1" si="1070"/>
        <v xml:space="preserve"> mm²</v>
      </c>
      <c r="K416" t="str">
        <f t="shared" ca="1" si="974"/>
        <v xml:space="preserve"> mm³</v>
      </c>
      <c r="L416" t="str">
        <f t="shared" ref="L416" ca="1" si="1151">CONCATENATE(CHOOSE(RANDBETWEEN(1,9),$S$1,$S$2,$S$3,$S$4,$S$5,$S$6,$S$7,$S$8,$S$9),"hat eine Oberfläche von ")</f>
        <v xml:space="preserve">Eine Kugel hat eine Oberfläche von </v>
      </c>
      <c r="M416" t="s">
        <v>23</v>
      </c>
      <c r="O416" s="1" t="str">
        <f t="shared" ref="O416" ca="1" si="1152">CONCATENATE(L416,TRUNC(H416,2),J416,M416)</f>
        <v>Eine Kugel hat eine Oberfläche von 104062.11 mm². Wie gross ist der Durchmesser?</v>
      </c>
      <c r="P416" t="str">
        <f t="shared" ca="1" si="1150"/>
        <v>182 mm</v>
      </c>
      <c r="Q416">
        <f t="shared" ca="1" si="1073"/>
        <v>10541</v>
      </c>
    </row>
    <row r="417" spans="5:17" x14ac:dyDescent="0.25">
      <c r="E417">
        <f t="shared" ca="1" si="1067"/>
        <v>39.9</v>
      </c>
      <c r="F417">
        <f t="shared" ca="1" si="1068"/>
        <v>79.8</v>
      </c>
      <c r="G417">
        <f t="shared" ca="1" si="1026"/>
        <v>266076.9761674871</v>
      </c>
      <c r="H417">
        <f t="shared" ca="1" si="1027"/>
        <v>20005.787681765945</v>
      </c>
      <c r="I417" t="str">
        <f t="shared" ca="1" si="1069"/>
        <v xml:space="preserve"> cm</v>
      </c>
      <c r="J417" t="str">
        <f t="shared" ca="1" si="1070"/>
        <v xml:space="preserve"> cm²</v>
      </c>
      <c r="K417" t="str">
        <f t="shared" ref="K417:K464" ca="1" si="1153">CONCATENATE(I417,"³")</f>
        <v xml:space="preserve"> cm³</v>
      </c>
      <c r="L417" t="str">
        <f t="shared" ref="L417" ca="1" si="1154">CONCATENATE(CHOOSE(RANDBETWEEN(1,9),$S$1,$S$2,$S$3,$S$4,$S$5,$S$6,$S$7,$S$8,$S$9),"hat einen Radius von ")</f>
        <v xml:space="preserve">Eine Glasmurmel hat einen Radius von </v>
      </c>
      <c r="M417" t="str">
        <f t="shared" ref="M417:M418" ca="1" si="1155">CONCATENATE(I417,". Wie gross ist das Volumen?")</f>
        <v xml:space="preserve"> cm. Wie gross ist das Volumen?</v>
      </c>
      <c r="O417" s="1" t="str">
        <f t="shared" ref="O417" ca="1" si="1156">CONCATENATE(L417,E417,M417)</f>
        <v>Eine Glasmurmel hat einen Radius von 39.9 cm. Wie gross ist das Volumen?</v>
      </c>
      <c r="P417" t="str">
        <f t="shared" ref="P417:P418" ca="1" si="1157">CONCATENATE(TRUNC(G417,3),K417)</f>
        <v>266076.976 cm³</v>
      </c>
      <c r="Q417">
        <f t="shared" ca="1" si="1073"/>
        <v>10190</v>
      </c>
    </row>
    <row r="418" spans="5:17" x14ac:dyDescent="0.25">
      <c r="E418">
        <f t="shared" ca="1" si="1067"/>
        <v>52.3</v>
      </c>
      <c r="F418">
        <f t="shared" ca="1" si="1068"/>
        <v>104.6</v>
      </c>
      <c r="G418">
        <f t="shared" ca="1" si="1026"/>
        <v>599230.17666878353</v>
      </c>
      <c r="H418">
        <f t="shared" ca="1" si="1027"/>
        <v>34372.667877750493</v>
      </c>
      <c r="I418" t="str">
        <f t="shared" ca="1" si="1069"/>
        <v xml:space="preserve"> mm</v>
      </c>
      <c r="J418" t="str">
        <f t="shared" ca="1" si="1070"/>
        <v xml:space="preserve"> mm²</v>
      </c>
      <c r="K418" t="str">
        <f t="shared" ca="1" si="1153"/>
        <v xml:space="preserve"> mm³</v>
      </c>
      <c r="L418" t="str">
        <f t="shared" ref="L418" ca="1" si="1158">CONCATENATE(CHOOSE(RANDBETWEEN(1,9),$S$1,$S$2,$S$3,$S$4,$S$5,$S$6,$S$7,$S$8,$S$9),"hat einen Durchmesser von ")</f>
        <v xml:space="preserve">Ein Ball hat einen Durchmesser von </v>
      </c>
      <c r="M418" t="str">
        <f t="shared" ca="1" si="1155"/>
        <v xml:space="preserve"> mm. Wie gross ist das Volumen?</v>
      </c>
      <c r="O418" s="1" t="str">
        <f t="shared" ref="O418" ca="1" si="1159">CONCATENATE(L418,F418,M418)</f>
        <v>Ein Ball hat einen Durchmesser von 104.6 mm. Wie gross ist das Volumen?</v>
      </c>
      <c r="P418" t="str">
        <f t="shared" ca="1" si="1157"/>
        <v>599230.176 mm³</v>
      </c>
      <c r="Q418">
        <f t="shared" ca="1" si="1073"/>
        <v>6289</v>
      </c>
    </row>
    <row r="419" spans="5:17" x14ac:dyDescent="0.25">
      <c r="E419">
        <f t="shared" ca="1" si="1067"/>
        <v>66.2</v>
      </c>
      <c r="F419">
        <f t="shared" ca="1" si="1068"/>
        <v>132.4</v>
      </c>
      <c r="G419">
        <f t="shared" ca="1" si="1026"/>
        <v>1215241.4595232417</v>
      </c>
      <c r="H419">
        <f t="shared" ca="1" si="1027"/>
        <v>55071.365235192221</v>
      </c>
      <c r="I419" t="str">
        <f t="shared" ca="1" si="1069"/>
        <v xml:space="preserve"> m</v>
      </c>
      <c r="J419" t="str">
        <f t="shared" ca="1" si="1070"/>
        <v xml:space="preserve"> m²</v>
      </c>
      <c r="K419" t="str">
        <f t="shared" ca="1" si="1153"/>
        <v xml:space="preserve"> m³</v>
      </c>
      <c r="L419" t="str">
        <f t="shared" ref="L419" ca="1" si="1160">CONCATENATE(CHOOSE(RANDBETWEEN(1,9),$S$1,$S$2,$S$3,$S$4,$S$5,$S$6,$S$7,$S$8,$S$9),"hat einen Radius von ")</f>
        <v xml:space="preserve">Eine Kugel hat einen Radius von </v>
      </c>
      <c r="M419" t="str">
        <f t="shared" ref="M419:M420" ca="1" si="1161">CONCATENATE(I419,". Wie gross ist die Oberfläche?")</f>
        <v xml:space="preserve"> m. Wie gross ist die Oberfläche?</v>
      </c>
      <c r="O419" s="1" t="str">
        <f t="shared" ca="1" si="1076"/>
        <v>Eine Kugel hat einen Radius von 66.2 m. Wie gross ist die Oberfläche?</v>
      </c>
      <c r="P419" t="str">
        <f t="shared" ref="P419:P420" ca="1" si="1162">CONCATENATE(TRUNC(H419,2),J419)</f>
        <v>55071.36 m²</v>
      </c>
      <c r="Q419">
        <f t="shared" ca="1" si="1073"/>
        <v>17340</v>
      </c>
    </row>
    <row r="420" spans="5:17" x14ac:dyDescent="0.25">
      <c r="E420">
        <f t="shared" ca="1" si="1067"/>
        <v>11.7</v>
      </c>
      <c r="F420">
        <f t="shared" ca="1" si="1068"/>
        <v>23.4</v>
      </c>
      <c r="G420">
        <f t="shared" ca="1" si="1026"/>
        <v>6708.8208462585453</v>
      </c>
      <c r="H420">
        <f t="shared" ca="1" si="1027"/>
        <v>1720.2104733996268</v>
      </c>
      <c r="I420" t="str">
        <f t="shared" ca="1" si="1069"/>
        <v xml:space="preserve"> mm</v>
      </c>
      <c r="J420" t="str">
        <f t="shared" ca="1" si="1070"/>
        <v xml:space="preserve"> mm²</v>
      </c>
      <c r="K420" t="str">
        <f t="shared" ca="1" si="1153"/>
        <v xml:space="preserve"> mm³</v>
      </c>
      <c r="L420" t="str">
        <f t="shared" ref="L420" ca="1" si="1163">CONCATENATE(CHOOSE(RANDBETWEEN(1,9),$S$1,$S$2,$S$3,$S$4,$S$5,$S$6,$S$7,$S$8,$S$9),"hat einen Durchmesser von ")</f>
        <v xml:space="preserve">Eine Steinkugel hat einen Durchmesser von </v>
      </c>
      <c r="M420" t="str">
        <f t="shared" ca="1" si="1161"/>
        <v xml:space="preserve"> mm. Wie gross ist die Oberfläche?</v>
      </c>
      <c r="O420" s="1" t="str">
        <f t="shared" ref="O420" ca="1" si="1164">CONCATENATE(L420,F420,M420)</f>
        <v>Eine Steinkugel hat einen Durchmesser von 23.4 mm. Wie gross ist die Oberfläche?</v>
      </c>
      <c r="P420" t="str">
        <f t="shared" ca="1" si="1162"/>
        <v>1720.21 mm²</v>
      </c>
      <c r="Q420">
        <f t="shared" ca="1" si="1073"/>
        <v>16349</v>
      </c>
    </row>
    <row r="421" spans="5:17" x14ac:dyDescent="0.25">
      <c r="E421">
        <f t="shared" ca="1" si="1067"/>
        <v>76.3</v>
      </c>
      <c r="F421">
        <f t="shared" ca="1" si="1068"/>
        <v>152.6</v>
      </c>
      <c r="G421">
        <f t="shared" ca="1" si="1026"/>
        <v>1860639.4430092098</v>
      </c>
      <c r="H421">
        <f t="shared" ca="1" si="1027"/>
        <v>73157.514141908643</v>
      </c>
      <c r="I421" t="str">
        <f t="shared" ca="1" si="1069"/>
        <v xml:space="preserve"> cm</v>
      </c>
      <c r="J421" t="str">
        <f t="shared" ca="1" si="1070"/>
        <v xml:space="preserve"> cm²</v>
      </c>
      <c r="K421" t="str">
        <f t="shared" ca="1" si="1153"/>
        <v xml:space="preserve"> cm³</v>
      </c>
      <c r="L421" t="str">
        <f t="shared" ref="L421" ca="1" si="1165">CONCATENATE(CHOOSE(RANDBETWEEN(1,9),$S$1,$S$2,$S$3,$S$4,$S$5,$S$6,$S$7,$S$8,$S$9),"hat ein Volumen von ")</f>
        <v xml:space="preserve">Eine Plastikkugel hat ein Volumen von </v>
      </c>
      <c r="M421" t="s">
        <v>22</v>
      </c>
      <c r="O421" s="1" t="str">
        <f t="shared" ref="O421" ca="1" si="1166">CONCATENATE(L421,TRUNC(G421,3),K421,M421)</f>
        <v>Eine Plastikkugel hat ein Volumen von 1860639.443 cm³. Wie gross ist der Radius?</v>
      </c>
      <c r="P421" t="str">
        <f t="shared" ref="P421:P422" ca="1" si="1167">CONCATENATE(E421,I421)</f>
        <v>76.3 cm</v>
      </c>
      <c r="Q421">
        <f t="shared" ca="1" si="1073"/>
        <v>17762</v>
      </c>
    </row>
    <row r="422" spans="5:17" x14ac:dyDescent="0.25">
      <c r="E422">
        <f t="shared" ca="1" si="1067"/>
        <v>25</v>
      </c>
      <c r="F422">
        <f t="shared" ca="1" si="1068"/>
        <v>50</v>
      </c>
      <c r="G422">
        <f t="shared" ca="1" si="1026"/>
        <v>65449.846949787352</v>
      </c>
      <c r="H422">
        <f t="shared" ca="1" si="1027"/>
        <v>7853.981633974483</v>
      </c>
      <c r="I422" t="str">
        <f t="shared" ca="1" si="1069"/>
        <v xml:space="preserve"> m</v>
      </c>
      <c r="J422" t="str">
        <f t="shared" ca="1" si="1070"/>
        <v xml:space="preserve"> m²</v>
      </c>
      <c r="K422" t="str">
        <f t="shared" ca="1" si="1153"/>
        <v xml:space="preserve"> m³</v>
      </c>
      <c r="L422" t="str">
        <f t="shared" ref="L422" ca="1" si="1168">CONCATENATE(CHOOSE(RANDBETWEEN(1,9),$S$1,$S$2,$S$3,$S$4,$S$5,$S$6,$S$7,$S$8,$S$9),"hat eine Oberfläche von ")</f>
        <v xml:space="preserve">Eine Stahlkugel hat eine Oberfläche von </v>
      </c>
      <c r="M422" t="s">
        <v>22</v>
      </c>
      <c r="O422" s="1" t="str">
        <f t="shared" ref="O422" ca="1" si="1169">CONCATENATE(L422,TRUNC(H422,2),J422,M422)</f>
        <v>Eine Stahlkugel hat eine Oberfläche von 7853.98 m². Wie gross ist der Radius?</v>
      </c>
      <c r="P422" t="str">
        <f t="shared" ca="1" si="1167"/>
        <v>25 m</v>
      </c>
      <c r="Q422">
        <f t="shared" ca="1" si="1073"/>
        <v>3604</v>
      </c>
    </row>
    <row r="423" spans="5:17" x14ac:dyDescent="0.25">
      <c r="E423">
        <f t="shared" ca="1" si="1067"/>
        <v>89.3</v>
      </c>
      <c r="F423">
        <f t="shared" ca="1" si="1068"/>
        <v>178.6</v>
      </c>
      <c r="G423">
        <f t="shared" ca="1" si="1026"/>
        <v>2982929.4780949149</v>
      </c>
      <c r="H423">
        <f t="shared" ca="1" si="1027"/>
        <v>100210.39680050107</v>
      </c>
      <c r="I423" t="str">
        <f t="shared" ca="1" si="1069"/>
        <v xml:space="preserve"> dm</v>
      </c>
      <c r="J423" t="str">
        <f t="shared" ca="1" si="1070"/>
        <v xml:space="preserve"> dm²</v>
      </c>
      <c r="K423" t="str">
        <f t="shared" ca="1" si="1153"/>
        <v xml:space="preserve"> dm³</v>
      </c>
      <c r="L423" t="str">
        <f t="shared" ref="L423" ca="1" si="1170">CONCATENATE(CHOOSE(RANDBETWEEN(1,7),$S$1,$S$2,$S$3,$S$4,$S$5,$S$6,$S$7),"hat ein Volumen von ")</f>
        <v xml:space="preserve">Eine Glasmurmel hat ein Volumen von </v>
      </c>
      <c r="M423" t="s">
        <v>23</v>
      </c>
      <c r="O423" s="1" t="str">
        <f t="shared" ref="O423" ca="1" si="1171">CONCATENATE(L423,TRUNC(G423,3),K423,M423)</f>
        <v>Eine Glasmurmel hat ein Volumen von 2982929.478 dm³. Wie gross ist der Durchmesser?</v>
      </c>
      <c r="P423" t="str">
        <f t="shared" ref="P423:P424" ca="1" si="1172">CONCATENATE(F423,I423)</f>
        <v>178.6 dm</v>
      </c>
      <c r="Q423">
        <f t="shared" ca="1" si="1073"/>
        <v>9469</v>
      </c>
    </row>
    <row r="424" spans="5:17" x14ac:dyDescent="0.25">
      <c r="E424">
        <f t="shared" ca="1" si="1067"/>
        <v>67.2</v>
      </c>
      <c r="F424">
        <f t="shared" ca="1" si="1068"/>
        <v>134.4</v>
      </c>
      <c r="G424">
        <f t="shared" ca="1" si="1026"/>
        <v>1271148.9072833091</v>
      </c>
      <c r="H424">
        <f t="shared" ca="1" si="1027"/>
        <v>56747.719075147725</v>
      </c>
      <c r="I424" t="str">
        <f t="shared" ca="1" si="1069"/>
        <v xml:space="preserve"> dm</v>
      </c>
      <c r="J424" t="str">
        <f t="shared" ca="1" si="1070"/>
        <v xml:space="preserve"> dm²</v>
      </c>
      <c r="K424" t="str">
        <f t="shared" ca="1" si="1153"/>
        <v xml:space="preserve"> dm³</v>
      </c>
      <c r="L424" t="str">
        <f t="shared" ref="L424" ca="1" si="1173">CONCATENATE(CHOOSE(RANDBETWEEN(1,9),$S$1,$S$2,$S$3,$S$4,$S$5,$S$6,$S$7,$S$8,$S$9),"hat eine Oberfläche von ")</f>
        <v xml:space="preserve">Eine Steinkugel hat eine Oberfläche von </v>
      </c>
      <c r="M424" t="s">
        <v>23</v>
      </c>
      <c r="O424" s="1" t="str">
        <f t="shared" ref="O424" ca="1" si="1174">CONCATENATE(L424,TRUNC(H424,2),J424,M424)</f>
        <v>Eine Steinkugel hat eine Oberfläche von 56747.71 dm². Wie gross ist der Durchmesser?</v>
      </c>
      <c r="P424" t="str">
        <f t="shared" ca="1" si="1172"/>
        <v>134.4 dm</v>
      </c>
      <c r="Q424">
        <f t="shared" ca="1" si="1073"/>
        <v>984</v>
      </c>
    </row>
    <row r="425" spans="5:17" x14ac:dyDescent="0.25">
      <c r="E425">
        <f t="shared" ca="1" si="1067"/>
        <v>48.9</v>
      </c>
      <c r="F425">
        <f t="shared" ca="1" si="1068"/>
        <v>97.8</v>
      </c>
      <c r="G425">
        <f t="shared" ca="1" si="1026"/>
        <v>489795.94655121723</v>
      </c>
      <c r="H425">
        <f t="shared" ca="1" si="1027"/>
        <v>30048.831076761799</v>
      </c>
      <c r="I425" t="str">
        <f t="shared" ca="1" si="1069"/>
        <v xml:space="preserve"> cm</v>
      </c>
      <c r="J425" t="str">
        <f t="shared" ca="1" si="1070"/>
        <v xml:space="preserve"> cm²</v>
      </c>
      <c r="K425" t="str">
        <f t="shared" ca="1" si="1153"/>
        <v xml:space="preserve"> cm³</v>
      </c>
      <c r="L425" t="str">
        <f t="shared" ref="L425" ca="1" si="1175">CONCATENATE(CHOOSE(RANDBETWEEN(1,9),$S$1,$S$2,$S$3,$S$4,$S$5,$S$6,$S$7,$S$8,$S$9),"hat einen Radius von ")</f>
        <v xml:space="preserve">Eine Glasmurmel hat einen Radius von </v>
      </c>
      <c r="M425" t="str">
        <f t="shared" ref="M425:M426" ca="1" si="1176">CONCATENATE(I425,". Wie gross ist das Volumen?")</f>
        <v xml:space="preserve"> cm. Wie gross ist das Volumen?</v>
      </c>
      <c r="O425" s="1" t="str">
        <f t="shared" ref="O425" ca="1" si="1177">CONCATENATE(L425,E425,M425)</f>
        <v>Eine Glasmurmel hat einen Radius von 48.9 cm. Wie gross ist das Volumen?</v>
      </c>
      <c r="P425" t="str">
        <f t="shared" ref="P425:P426" ca="1" si="1178">CONCATENATE(TRUNC(G425,3),K425)</f>
        <v>489795.946 cm³</v>
      </c>
      <c r="Q425">
        <f t="shared" ca="1" si="1073"/>
        <v>7314</v>
      </c>
    </row>
    <row r="426" spans="5:17" x14ac:dyDescent="0.25">
      <c r="E426">
        <f t="shared" ca="1" si="1067"/>
        <v>30</v>
      </c>
      <c r="F426">
        <f t="shared" ca="1" si="1068"/>
        <v>60</v>
      </c>
      <c r="G426">
        <f t="shared" ca="1" si="1026"/>
        <v>113097.33552923256</v>
      </c>
      <c r="H426">
        <f t="shared" ca="1" si="1027"/>
        <v>11309.733552923255</v>
      </c>
      <c r="I426" t="str">
        <f t="shared" ca="1" si="1069"/>
        <v xml:space="preserve"> m</v>
      </c>
      <c r="J426" t="str">
        <f t="shared" ca="1" si="1070"/>
        <v xml:space="preserve"> m²</v>
      </c>
      <c r="K426" t="str">
        <f t="shared" ca="1" si="1153"/>
        <v xml:space="preserve"> m³</v>
      </c>
      <c r="L426" t="str">
        <f t="shared" ref="L426" ca="1" si="1179">CONCATENATE(CHOOSE(RANDBETWEEN(1,9),$S$1,$S$2,$S$3,$S$4,$S$5,$S$6,$S$7,$S$8,$S$9),"hat einen Durchmesser von ")</f>
        <v xml:space="preserve">Eine Kugel hat einen Durchmesser von </v>
      </c>
      <c r="M426" t="str">
        <f t="shared" ca="1" si="1176"/>
        <v xml:space="preserve"> m. Wie gross ist das Volumen?</v>
      </c>
      <c r="O426" s="1" t="str">
        <f t="shared" ref="O426" ca="1" si="1180">CONCATENATE(L426,F426,M426)</f>
        <v>Eine Kugel hat einen Durchmesser von 60 m. Wie gross ist das Volumen?</v>
      </c>
      <c r="P426" t="str">
        <f t="shared" ca="1" si="1178"/>
        <v>113097.335 m³</v>
      </c>
      <c r="Q426">
        <f t="shared" ca="1" si="1073"/>
        <v>7977</v>
      </c>
    </row>
    <row r="427" spans="5:17" x14ac:dyDescent="0.25">
      <c r="E427">
        <f t="shared" ca="1" si="1067"/>
        <v>62.7</v>
      </c>
      <c r="F427">
        <f t="shared" ca="1" si="1068"/>
        <v>125.4</v>
      </c>
      <c r="G427">
        <f t="shared" ca="1" si="1026"/>
        <v>1032502.7850697533</v>
      </c>
      <c r="H427">
        <f t="shared" ca="1" si="1027"/>
        <v>49402.04713252408</v>
      </c>
      <c r="I427" t="str">
        <f t="shared" ca="1" si="1069"/>
        <v xml:space="preserve"> dm</v>
      </c>
      <c r="J427" t="str">
        <f t="shared" ca="1" si="1070"/>
        <v xml:space="preserve"> dm²</v>
      </c>
      <c r="K427" t="str">
        <f t="shared" ca="1" si="1153"/>
        <v xml:space="preserve"> dm³</v>
      </c>
      <c r="L427" t="str">
        <f t="shared" ref="L427" ca="1" si="1181">CONCATENATE(CHOOSE(RANDBETWEEN(1,9),$S$1,$S$2,$S$3,$S$4,$S$5,$S$6,$S$7,$S$8,$S$9),"hat einen Radius von ")</f>
        <v xml:space="preserve">Eine Holzkugel hat einen Radius von </v>
      </c>
      <c r="M427" t="str">
        <f t="shared" ref="M427:M428" ca="1" si="1182">CONCATENATE(I427,". Wie gross ist die Oberfläche?")</f>
        <v xml:space="preserve"> dm. Wie gross ist die Oberfläche?</v>
      </c>
      <c r="O427" s="1" t="str">
        <f t="shared" ca="1" si="1076"/>
        <v>Eine Holzkugel hat einen Radius von 62.7 dm. Wie gross ist die Oberfläche?</v>
      </c>
      <c r="P427" t="str">
        <f t="shared" ref="P427:P428" ca="1" si="1183">CONCATENATE(TRUNC(H427,2),J427)</f>
        <v>49402.04 dm²</v>
      </c>
      <c r="Q427">
        <f t="shared" ca="1" si="1073"/>
        <v>18907</v>
      </c>
    </row>
    <row r="428" spans="5:17" x14ac:dyDescent="0.25">
      <c r="E428">
        <f t="shared" ca="1" si="1067"/>
        <v>9.6999999999999993</v>
      </c>
      <c r="F428">
        <f t="shared" ca="1" si="1068"/>
        <v>19.399999999999999</v>
      </c>
      <c r="G428">
        <f t="shared" ca="1" si="1026"/>
        <v>3822.9957225730086</v>
      </c>
      <c r="H428">
        <f t="shared" ca="1" si="1027"/>
        <v>1182.3698111050544</v>
      </c>
      <c r="I428" t="str">
        <f t="shared" ca="1" si="1069"/>
        <v xml:space="preserve"> m</v>
      </c>
      <c r="J428" t="str">
        <f t="shared" ca="1" si="1070"/>
        <v xml:space="preserve"> m²</v>
      </c>
      <c r="K428" t="str">
        <f t="shared" ca="1" si="1153"/>
        <v xml:space="preserve"> m³</v>
      </c>
      <c r="L428" t="str">
        <f t="shared" ref="L428" ca="1" si="1184">CONCATENATE(CHOOSE(RANDBETWEEN(1,9),$S$1,$S$2,$S$3,$S$4,$S$5,$S$6,$S$7,$S$8,$S$9),"hat einen Durchmesser von ")</f>
        <v xml:space="preserve">Eine Stahlkugel hat einen Durchmesser von </v>
      </c>
      <c r="M428" t="str">
        <f t="shared" ca="1" si="1182"/>
        <v xml:space="preserve"> m. Wie gross ist die Oberfläche?</v>
      </c>
      <c r="O428" s="1" t="str">
        <f t="shared" ref="O428" ca="1" si="1185">CONCATENATE(L428,F428,M428)</f>
        <v>Eine Stahlkugel hat einen Durchmesser von 19.4 m. Wie gross ist die Oberfläche?</v>
      </c>
      <c r="P428" t="str">
        <f t="shared" ca="1" si="1183"/>
        <v>1182.36 m²</v>
      </c>
      <c r="Q428">
        <f t="shared" ca="1" si="1073"/>
        <v>4978</v>
      </c>
    </row>
    <row r="429" spans="5:17" x14ac:dyDescent="0.25">
      <c r="E429">
        <f t="shared" ca="1" si="1067"/>
        <v>62</v>
      </c>
      <c r="F429">
        <f t="shared" ca="1" si="1068"/>
        <v>124</v>
      </c>
      <c r="G429">
        <f t="shared" ca="1" si="1026"/>
        <v>998305.99192633096</v>
      </c>
      <c r="H429">
        <f t="shared" ca="1" si="1027"/>
        <v>48305.128641596661</v>
      </c>
      <c r="I429" t="str">
        <f t="shared" ca="1" si="1069"/>
        <v xml:space="preserve"> m</v>
      </c>
      <c r="J429" t="str">
        <f t="shared" ca="1" si="1070"/>
        <v xml:space="preserve"> m²</v>
      </c>
      <c r="K429" t="str">
        <f t="shared" ca="1" si="1153"/>
        <v xml:space="preserve"> m³</v>
      </c>
      <c r="L429" t="str">
        <f t="shared" ref="L429" ca="1" si="1186">CONCATENATE(CHOOSE(RANDBETWEEN(1,9),$S$1,$S$2,$S$3,$S$4,$S$5,$S$6,$S$7,$S$8,$S$9),"hat ein Volumen von ")</f>
        <v xml:space="preserve">Eine Holzkugel hat ein Volumen von </v>
      </c>
      <c r="M429" t="s">
        <v>22</v>
      </c>
      <c r="O429" s="1" t="str">
        <f t="shared" ref="O429" ca="1" si="1187">CONCATENATE(L429,TRUNC(G429,3),K429,M429)</f>
        <v>Eine Holzkugel hat ein Volumen von 998305.991 m³. Wie gross ist der Radius?</v>
      </c>
      <c r="P429" t="str">
        <f t="shared" ref="P429:P430" ca="1" si="1188">CONCATENATE(E429,I429)</f>
        <v>62 m</v>
      </c>
      <c r="Q429">
        <f t="shared" ca="1" si="1073"/>
        <v>10953</v>
      </c>
    </row>
    <row r="430" spans="5:17" x14ac:dyDescent="0.25">
      <c r="E430">
        <f t="shared" ca="1" si="1067"/>
        <v>66.900000000000006</v>
      </c>
      <c r="F430">
        <f t="shared" ca="1" si="1068"/>
        <v>133.80000000000001</v>
      </c>
      <c r="G430">
        <f t="shared" ca="1" si="1026"/>
        <v>1254200.4798729052</v>
      </c>
      <c r="H430">
        <f t="shared" ca="1" si="1027"/>
        <v>56242.173985332061</v>
      </c>
      <c r="I430" t="str">
        <f t="shared" ca="1" si="1069"/>
        <v xml:space="preserve"> m</v>
      </c>
      <c r="J430" t="str">
        <f t="shared" ca="1" si="1070"/>
        <v xml:space="preserve"> m²</v>
      </c>
      <c r="K430" t="str">
        <f t="shared" ca="1" si="1153"/>
        <v xml:space="preserve"> m³</v>
      </c>
      <c r="L430" t="str">
        <f t="shared" ref="L430" ca="1" si="1189">CONCATENATE(CHOOSE(RANDBETWEEN(1,9),$S$1,$S$2,$S$3,$S$4,$S$5,$S$6,$S$7,$S$8,$S$9),"hat eine Oberfläche von ")</f>
        <v xml:space="preserve">Eine Glaskugel hat eine Oberfläche von </v>
      </c>
      <c r="M430" t="s">
        <v>22</v>
      </c>
      <c r="O430" s="1" t="str">
        <f t="shared" ref="O430" ca="1" si="1190">CONCATENATE(L430,TRUNC(H430,2),J430,M430)</f>
        <v>Eine Glaskugel hat eine Oberfläche von 56242.17 m². Wie gross ist der Radius?</v>
      </c>
      <c r="P430" t="str">
        <f t="shared" ca="1" si="1188"/>
        <v>66.9 m</v>
      </c>
      <c r="Q430">
        <f t="shared" ca="1" si="1073"/>
        <v>16688</v>
      </c>
    </row>
    <row r="431" spans="5:17" x14ac:dyDescent="0.25">
      <c r="E431">
        <f t="shared" ca="1" si="1067"/>
        <v>33.1</v>
      </c>
      <c r="F431">
        <f t="shared" ca="1" si="1068"/>
        <v>66.2</v>
      </c>
      <c r="G431">
        <f t="shared" ca="1" si="1026"/>
        <v>151905.18244040522</v>
      </c>
      <c r="H431">
        <f t="shared" ca="1" si="1027"/>
        <v>13767.841308798055</v>
      </c>
      <c r="I431" t="str">
        <f t="shared" ca="1" si="1069"/>
        <v xml:space="preserve"> cm</v>
      </c>
      <c r="J431" t="str">
        <f t="shared" ca="1" si="1070"/>
        <v xml:space="preserve"> cm²</v>
      </c>
      <c r="K431" t="str">
        <f t="shared" ca="1" si="1153"/>
        <v xml:space="preserve"> cm³</v>
      </c>
      <c r="L431" t="str">
        <f t="shared" ref="L431" ca="1" si="1191">CONCATENATE(CHOOSE(RANDBETWEEN(1,7),$S$1,$S$2,$S$3,$S$4,$S$5,$S$6,$S$7),"hat ein Volumen von ")</f>
        <v xml:space="preserve">Eine Kugel hat ein Volumen von </v>
      </c>
      <c r="M431" t="s">
        <v>23</v>
      </c>
      <c r="O431" s="1" t="str">
        <f t="shared" ref="O431" ca="1" si="1192">CONCATENATE(L431,TRUNC(G431,3),K431,M431)</f>
        <v>Eine Kugel hat ein Volumen von 151905.182 cm³. Wie gross ist der Durchmesser?</v>
      </c>
      <c r="P431" t="str">
        <f t="shared" ref="P431:P432" ca="1" si="1193">CONCATENATE(F431,I431)</f>
        <v>66.2 cm</v>
      </c>
      <c r="Q431">
        <f t="shared" ca="1" si="1073"/>
        <v>10957</v>
      </c>
    </row>
    <row r="432" spans="5:17" x14ac:dyDescent="0.25">
      <c r="E432">
        <f t="shared" ca="1" si="1067"/>
        <v>19.8</v>
      </c>
      <c r="F432">
        <f t="shared" ca="1" si="1068"/>
        <v>39.6</v>
      </c>
      <c r="G432">
        <f t="shared" ca="1" si="1026"/>
        <v>32515.031575312245</v>
      </c>
      <c r="H432">
        <f t="shared" ca="1" si="1027"/>
        <v>4926.5199356533703</v>
      </c>
      <c r="I432" t="str">
        <f t="shared" ca="1" si="1069"/>
        <v xml:space="preserve"> m</v>
      </c>
      <c r="J432" t="str">
        <f t="shared" ca="1" si="1070"/>
        <v xml:space="preserve"> m²</v>
      </c>
      <c r="K432" t="str">
        <f t="shared" ca="1" si="1153"/>
        <v xml:space="preserve"> m³</v>
      </c>
      <c r="L432" t="str">
        <f t="shared" ref="L432" ca="1" si="1194">CONCATENATE(CHOOSE(RANDBETWEEN(1,9),$S$1,$S$2,$S$3,$S$4,$S$5,$S$6,$S$7,$S$8,$S$9),"hat eine Oberfläche von ")</f>
        <v xml:space="preserve">Ein Ball hat eine Oberfläche von </v>
      </c>
      <c r="M432" t="s">
        <v>23</v>
      </c>
      <c r="O432" s="1" t="str">
        <f t="shared" ref="O432" ca="1" si="1195">CONCATENATE(L432,TRUNC(H432,2),J432,M432)</f>
        <v>Ein Ball hat eine Oberfläche von 4926.51 m². Wie gross ist der Durchmesser?</v>
      </c>
      <c r="P432" t="str">
        <f t="shared" ca="1" si="1193"/>
        <v>39.6 m</v>
      </c>
      <c r="Q432">
        <f t="shared" ca="1" si="1073"/>
        <v>13018</v>
      </c>
    </row>
    <row r="433" spans="5:17" x14ac:dyDescent="0.25">
      <c r="E433">
        <f t="shared" ca="1" si="1067"/>
        <v>4.4000000000000004</v>
      </c>
      <c r="F433">
        <f t="shared" ca="1" si="1068"/>
        <v>8.8000000000000007</v>
      </c>
      <c r="G433">
        <f t="shared" ca="1" si="1026"/>
        <v>356.81790480452401</v>
      </c>
      <c r="H433">
        <f t="shared" ca="1" si="1027"/>
        <v>243.28493509399362</v>
      </c>
      <c r="I433" t="str">
        <f t="shared" ca="1" si="1069"/>
        <v xml:space="preserve"> mm</v>
      </c>
      <c r="J433" t="str">
        <f t="shared" ca="1" si="1070"/>
        <v xml:space="preserve"> mm²</v>
      </c>
      <c r="K433" t="str">
        <f t="shared" ca="1" si="1153"/>
        <v xml:space="preserve"> mm³</v>
      </c>
      <c r="L433" t="str">
        <f t="shared" ref="L433" ca="1" si="1196">CONCATENATE(CHOOSE(RANDBETWEEN(1,9),$S$1,$S$2,$S$3,$S$4,$S$5,$S$6,$S$7,$S$8,$S$9),"hat einen Radius von ")</f>
        <v xml:space="preserve">Eine Steinkugel hat einen Radius von </v>
      </c>
      <c r="M433" t="str">
        <f t="shared" ref="M433:M434" ca="1" si="1197">CONCATENATE(I433,". Wie gross ist das Volumen?")</f>
        <v xml:space="preserve"> mm. Wie gross ist das Volumen?</v>
      </c>
      <c r="O433" s="1" t="str">
        <f t="shared" ref="O433" ca="1" si="1198">CONCATENATE(L433,E433,M433)</f>
        <v>Eine Steinkugel hat einen Radius von 4.4 mm. Wie gross ist das Volumen?</v>
      </c>
      <c r="P433" t="str">
        <f t="shared" ref="P433:P434" ca="1" si="1199">CONCATENATE(TRUNC(G433,3),K433)</f>
        <v>356.817 mm³</v>
      </c>
      <c r="Q433">
        <f t="shared" ca="1" si="1073"/>
        <v>12959</v>
      </c>
    </row>
    <row r="434" spans="5:17" x14ac:dyDescent="0.25">
      <c r="E434">
        <f t="shared" ca="1" si="1067"/>
        <v>2.8</v>
      </c>
      <c r="F434">
        <f t="shared" ca="1" si="1068"/>
        <v>5.6</v>
      </c>
      <c r="G434">
        <f t="shared" ca="1" si="1026"/>
        <v>91.952322575470831</v>
      </c>
      <c r="H434">
        <f t="shared" ca="1" si="1027"/>
        <v>98.520345616575895</v>
      </c>
      <c r="I434" t="str">
        <f t="shared" ca="1" si="1069"/>
        <v xml:space="preserve"> cm</v>
      </c>
      <c r="J434" t="str">
        <f t="shared" ca="1" si="1070"/>
        <v xml:space="preserve"> cm²</v>
      </c>
      <c r="K434" t="str">
        <f t="shared" ca="1" si="1153"/>
        <v xml:space="preserve"> cm³</v>
      </c>
      <c r="L434" t="str">
        <f t="shared" ref="L434" ca="1" si="1200">CONCATENATE(CHOOSE(RANDBETWEEN(1,9),$S$1,$S$2,$S$3,$S$4,$S$5,$S$6,$S$7,$S$8,$S$9),"hat einen Durchmesser von ")</f>
        <v xml:space="preserve">Ein Ball hat einen Durchmesser von </v>
      </c>
      <c r="M434" t="str">
        <f t="shared" ca="1" si="1197"/>
        <v xml:space="preserve"> cm. Wie gross ist das Volumen?</v>
      </c>
      <c r="O434" s="1" t="str">
        <f t="shared" ref="O434" ca="1" si="1201">CONCATENATE(L434,F434,M434)</f>
        <v>Ein Ball hat einen Durchmesser von 5.6 cm. Wie gross ist das Volumen?</v>
      </c>
      <c r="P434" t="str">
        <f t="shared" ca="1" si="1199"/>
        <v>91.952 cm³</v>
      </c>
      <c r="Q434">
        <f t="shared" ca="1" si="1073"/>
        <v>1863</v>
      </c>
    </row>
    <row r="435" spans="5:17" x14ac:dyDescent="0.25">
      <c r="E435">
        <f t="shared" ca="1" si="1067"/>
        <v>74.3</v>
      </c>
      <c r="F435">
        <f t="shared" ca="1" si="1068"/>
        <v>148.6</v>
      </c>
      <c r="G435">
        <f t="shared" ca="1" si="1026"/>
        <v>1718126.1607152566</v>
      </c>
      <c r="H435">
        <f t="shared" ca="1" si="1027"/>
        <v>69372.523312863661</v>
      </c>
      <c r="I435" t="str">
        <f t="shared" ca="1" si="1069"/>
        <v xml:space="preserve"> dm</v>
      </c>
      <c r="J435" t="str">
        <f t="shared" ca="1" si="1070"/>
        <v xml:space="preserve"> dm²</v>
      </c>
      <c r="K435" t="str">
        <f t="shared" ca="1" si="1153"/>
        <v xml:space="preserve"> dm³</v>
      </c>
      <c r="L435" t="str">
        <f t="shared" ref="L435" ca="1" si="1202">CONCATENATE(CHOOSE(RANDBETWEEN(1,9),$S$1,$S$2,$S$3,$S$4,$S$5,$S$6,$S$7,$S$8,$S$9),"hat einen Radius von ")</f>
        <v xml:space="preserve">Eine Stahlkugel hat einen Radius von </v>
      </c>
      <c r="M435" t="str">
        <f t="shared" ref="M435:M436" ca="1" si="1203">CONCATENATE(I435,". Wie gross ist die Oberfläche?")</f>
        <v xml:space="preserve"> dm. Wie gross ist die Oberfläche?</v>
      </c>
      <c r="O435" s="1" t="str">
        <f t="shared" ca="1" si="1076"/>
        <v>Eine Stahlkugel hat einen Radius von 74.3 dm. Wie gross ist die Oberfläche?</v>
      </c>
      <c r="P435" t="str">
        <f t="shared" ref="P435:P436" ca="1" si="1204">CONCATENATE(TRUNC(H435,2),J435)</f>
        <v>69372.52 dm²</v>
      </c>
      <c r="Q435">
        <f t="shared" ca="1" si="1073"/>
        <v>3935</v>
      </c>
    </row>
    <row r="436" spans="5:17" x14ac:dyDescent="0.25">
      <c r="E436">
        <f t="shared" ca="1" si="1067"/>
        <v>9.4</v>
      </c>
      <c r="F436">
        <f t="shared" ca="1" si="1068"/>
        <v>18.8</v>
      </c>
      <c r="G436">
        <f t="shared" ref="G436:G464" ca="1" si="1205">E436^3*PI()*4/3</f>
        <v>3479.1421234523004</v>
      </c>
      <c r="H436">
        <f t="shared" ref="H436:H464" ca="1" si="1206">E436*E436*4*PI()</f>
        <v>1110.3645074847766</v>
      </c>
      <c r="I436" t="str">
        <f t="shared" ca="1" si="1069"/>
        <v xml:space="preserve"> cm</v>
      </c>
      <c r="J436" t="str">
        <f t="shared" ca="1" si="1070"/>
        <v xml:space="preserve"> cm²</v>
      </c>
      <c r="K436" t="str">
        <f t="shared" ca="1" si="1153"/>
        <v xml:space="preserve"> cm³</v>
      </c>
      <c r="L436" t="str">
        <f t="shared" ref="L436" ca="1" si="1207">CONCATENATE(CHOOSE(RANDBETWEEN(1,9),$S$1,$S$2,$S$3,$S$4,$S$5,$S$6,$S$7,$S$8,$S$9),"hat einen Durchmesser von ")</f>
        <v xml:space="preserve">Eine Kugel hat einen Durchmesser von </v>
      </c>
      <c r="M436" t="str">
        <f t="shared" ca="1" si="1203"/>
        <v xml:space="preserve"> cm. Wie gross ist die Oberfläche?</v>
      </c>
      <c r="O436" s="1" t="str">
        <f t="shared" ref="O436" ca="1" si="1208">CONCATENATE(L436,F436,M436)</f>
        <v>Eine Kugel hat einen Durchmesser von 18.8 cm. Wie gross ist die Oberfläche?</v>
      </c>
      <c r="P436" t="str">
        <f t="shared" ca="1" si="1204"/>
        <v>1110.36 cm²</v>
      </c>
      <c r="Q436">
        <f t="shared" ca="1" si="1073"/>
        <v>11214</v>
      </c>
    </row>
    <row r="437" spans="5:17" x14ac:dyDescent="0.25">
      <c r="E437">
        <f t="shared" ca="1" si="1067"/>
        <v>44.5</v>
      </c>
      <c r="F437">
        <f t="shared" ca="1" si="1068"/>
        <v>89</v>
      </c>
      <c r="G437">
        <f t="shared" ca="1" si="1205"/>
        <v>369120.90523475711</v>
      </c>
      <c r="H437">
        <f t="shared" ca="1" si="1206"/>
        <v>24884.555409084751</v>
      </c>
      <c r="I437" t="str">
        <f t="shared" ca="1" si="1069"/>
        <v xml:space="preserve"> mm</v>
      </c>
      <c r="J437" t="str">
        <f t="shared" ca="1" si="1070"/>
        <v xml:space="preserve"> mm²</v>
      </c>
      <c r="K437" t="str">
        <f t="shared" ca="1" si="1153"/>
        <v xml:space="preserve"> mm³</v>
      </c>
      <c r="L437" t="str">
        <f t="shared" ref="L437" ca="1" si="1209">CONCATENATE(CHOOSE(RANDBETWEEN(1,9),$S$1,$S$2,$S$3,$S$4,$S$5,$S$6,$S$7,$S$8,$S$9),"hat ein Volumen von ")</f>
        <v xml:space="preserve">Eine Glaskugel hat ein Volumen von </v>
      </c>
      <c r="M437" t="s">
        <v>22</v>
      </c>
      <c r="O437" s="1" t="str">
        <f t="shared" ref="O437" ca="1" si="1210">CONCATENATE(L437,TRUNC(G437,3),K437,M437)</f>
        <v>Eine Glaskugel hat ein Volumen von 369120.905 mm³. Wie gross ist der Radius?</v>
      </c>
      <c r="P437" t="str">
        <f t="shared" ref="P437:P438" ca="1" si="1211">CONCATENATE(E437,I437)</f>
        <v>44.5 mm</v>
      </c>
      <c r="Q437">
        <f t="shared" ca="1" si="1073"/>
        <v>18880</v>
      </c>
    </row>
    <row r="438" spans="5:17" x14ac:dyDescent="0.25">
      <c r="E438">
        <f t="shared" ca="1" si="1067"/>
        <v>77</v>
      </c>
      <c r="F438">
        <f t="shared" ca="1" si="1068"/>
        <v>154</v>
      </c>
      <c r="G438">
        <f t="shared" ca="1" si="1205"/>
        <v>1912320.9585617455</v>
      </c>
      <c r="H438">
        <f t="shared" ca="1" si="1206"/>
        <v>74506.011372535533</v>
      </c>
      <c r="I438" t="str">
        <f t="shared" ca="1" si="1069"/>
        <v xml:space="preserve"> dm</v>
      </c>
      <c r="J438" t="str">
        <f t="shared" ca="1" si="1070"/>
        <v xml:space="preserve"> dm²</v>
      </c>
      <c r="K438" t="str">
        <f t="shared" ca="1" si="1153"/>
        <v xml:space="preserve"> dm³</v>
      </c>
      <c r="L438" t="str">
        <f t="shared" ref="L438" ca="1" si="1212">CONCATENATE(CHOOSE(RANDBETWEEN(1,9),$S$1,$S$2,$S$3,$S$4,$S$5,$S$6,$S$7,$S$8,$S$9),"hat eine Oberfläche von ")</f>
        <v xml:space="preserve">Eine Plastikkugel hat eine Oberfläche von </v>
      </c>
      <c r="M438" t="s">
        <v>22</v>
      </c>
      <c r="O438" s="1" t="str">
        <f t="shared" ref="O438" ca="1" si="1213">CONCATENATE(L438,TRUNC(H438,2),J438,M438)</f>
        <v>Eine Plastikkugel hat eine Oberfläche von 74506.01 dm². Wie gross ist der Radius?</v>
      </c>
      <c r="P438" t="str">
        <f t="shared" ca="1" si="1211"/>
        <v>77 dm</v>
      </c>
      <c r="Q438">
        <f t="shared" ca="1" si="1073"/>
        <v>5275</v>
      </c>
    </row>
    <row r="439" spans="5:17" x14ac:dyDescent="0.25">
      <c r="E439">
        <f t="shared" ca="1" si="1067"/>
        <v>53.1</v>
      </c>
      <c r="F439">
        <f t="shared" ca="1" si="1068"/>
        <v>106.2</v>
      </c>
      <c r="G439">
        <f t="shared" ca="1" si="1205"/>
        <v>627151.07718877273</v>
      </c>
      <c r="H439">
        <f t="shared" ca="1" si="1206"/>
        <v>35432.264247953266</v>
      </c>
      <c r="I439" t="str">
        <f t="shared" ca="1" si="1069"/>
        <v xml:space="preserve"> dm</v>
      </c>
      <c r="J439" t="str">
        <f t="shared" ca="1" si="1070"/>
        <v xml:space="preserve"> dm²</v>
      </c>
      <c r="K439" t="str">
        <f t="shared" ca="1" si="1153"/>
        <v xml:space="preserve"> dm³</v>
      </c>
      <c r="L439" t="str">
        <f t="shared" ref="L439" ca="1" si="1214">CONCATENATE(CHOOSE(RANDBETWEEN(1,7),$S$1,$S$2,$S$3,$S$4,$S$5,$S$6,$S$7),"hat ein Volumen von ")</f>
        <v xml:space="preserve">Eine Plastikkugel hat ein Volumen von </v>
      </c>
      <c r="M439" t="s">
        <v>23</v>
      </c>
      <c r="O439" s="1" t="str">
        <f t="shared" ref="O439" ca="1" si="1215">CONCATENATE(L439,TRUNC(G439,3),K439,M439)</f>
        <v>Eine Plastikkugel hat ein Volumen von 627151.077 dm³. Wie gross ist der Durchmesser?</v>
      </c>
      <c r="P439" t="str">
        <f t="shared" ref="P439:P440" ca="1" si="1216">CONCATENATE(F439,I439)</f>
        <v>106.2 dm</v>
      </c>
      <c r="Q439">
        <f t="shared" ca="1" si="1073"/>
        <v>5630</v>
      </c>
    </row>
    <row r="440" spans="5:17" x14ac:dyDescent="0.25">
      <c r="E440">
        <f t="shared" ca="1" si="1067"/>
        <v>45.9</v>
      </c>
      <c r="F440">
        <f t="shared" ca="1" si="1068"/>
        <v>91.8</v>
      </c>
      <c r="G440">
        <f t="shared" ca="1" si="1205"/>
        <v>405066.81569278211</v>
      </c>
      <c r="H440">
        <f t="shared" ca="1" si="1206"/>
        <v>26474.955274038046</v>
      </c>
      <c r="I440" t="str">
        <f t="shared" ca="1" si="1069"/>
        <v xml:space="preserve"> m</v>
      </c>
      <c r="J440" t="str">
        <f t="shared" ca="1" si="1070"/>
        <v xml:space="preserve"> m²</v>
      </c>
      <c r="K440" t="str">
        <f t="shared" ca="1" si="1153"/>
        <v xml:space="preserve"> m³</v>
      </c>
      <c r="L440" t="str">
        <f t="shared" ref="L440" ca="1" si="1217">CONCATENATE(CHOOSE(RANDBETWEEN(1,9),$S$1,$S$2,$S$3,$S$4,$S$5,$S$6,$S$7,$S$8,$S$9),"hat eine Oberfläche von ")</f>
        <v xml:space="preserve">Eine Stahlkugel hat eine Oberfläche von </v>
      </c>
      <c r="M440" t="s">
        <v>23</v>
      </c>
      <c r="O440" s="1" t="str">
        <f t="shared" ref="O440" ca="1" si="1218">CONCATENATE(L440,TRUNC(H440,2),J440,M440)</f>
        <v>Eine Stahlkugel hat eine Oberfläche von 26474.95 m². Wie gross ist der Durchmesser?</v>
      </c>
      <c r="P440" t="str">
        <f t="shared" ca="1" si="1216"/>
        <v>91.8 m</v>
      </c>
      <c r="Q440">
        <f t="shared" ca="1" si="1073"/>
        <v>199</v>
      </c>
    </row>
    <row r="441" spans="5:17" x14ac:dyDescent="0.25">
      <c r="E441">
        <f t="shared" ca="1" si="1067"/>
        <v>22</v>
      </c>
      <c r="F441">
        <f t="shared" ca="1" si="1068"/>
        <v>44</v>
      </c>
      <c r="G441">
        <f t="shared" ca="1" si="1205"/>
        <v>44602.238100565482</v>
      </c>
      <c r="H441">
        <f t="shared" ca="1" si="1206"/>
        <v>6082.1233773498398</v>
      </c>
      <c r="I441" t="str">
        <f t="shared" ca="1" si="1069"/>
        <v xml:space="preserve"> m</v>
      </c>
      <c r="J441" t="str">
        <f t="shared" ca="1" si="1070"/>
        <v xml:space="preserve"> m²</v>
      </c>
      <c r="K441" t="str">
        <f t="shared" ca="1" si="1153"/>
        <v xml:space="preserve"> m³</v>
      </c>
      <c r="L441" t="str">
        <f t="shared" ref="L441" ca="1" si="1219">CONCATENATE(CHOOSE(RANDBETWEEN(1,9),$S$1,$S$2,$S$3,$S$4,$S$5,$S$6,$S$7,$S$8,$S$9),"hat einen Radius von ")</f>
        <v xml:space="preserve">Eine Glaskugel hat einen Radius von </v>
      </c>
      <c r="M441" t="str">
        <f t="shared" ref="M441:M442" ca="1" si="1220">CONCATENATE(I441,". Wie gross ist das Volumen?")</f>
        <v xml:space="preserve"> m. Wie gross ist das Volumen?</v>
      </c>
      <c r="O441" s="1" t="str">
        <f t="shared" ref="O441" ca="1" si="1221">CONCATENATE(L441,E441,M441)</f>
        <v>Eine Glaskugel hat einen Radius von 22 m. Wie gross ist das Volumen?</v>
      </c>
      <c r="P441" t="str">
        <f t="shared" ref="P441:P442" ca="1" si="1222">CONCATENATE(TRUNC(G441,3),K441)</f>
        <v>44602.238 m³</v>
      </c>
      <c r="Q441">
        <f t="shared" ca="1" si="1073"/>
        <v>1822</v>
      </c>
    </row>
    <row r="442" spans="5:17" x14ac:dyDescent="0.25">
      <c r="E442">
        <f t="shared" ca="1" si="1067"/>
        <v>12.3</v>
      </c>
      <c r="F442">
        <f t="shared" ca="1" si="1068"/>
        <v>24.6</v>
      </c>
      <c r="G442">
        <f t="shared" ca="1" si="1205"/>
        <v>7794.781462010239</v>
      </c>
      <c r="H442">
        <f t="shared" ca="1" si="1206"/>
        <v>1901.1662102463995</v>
      </c>
      <c r="I442" t="str">
        <f t="shared" ca="1" si="1069"/>
        <v xml:space="preserve"> m</v>
      </c>
      <c r="J442" t="str">
        <f t="shared" ca="1" si="1070"/>
        <v xml:space="preserve"> m²</v>
      </c>
      <c r="K442" t="str">
        <f t="shared" ca="1" si="1153"/>
        <v xml:space="preserve"> m³</v>
      </c>
      <c r="L442" t="str">
        <f t="shared" ref="L442" ca="1" si="1223">CONCATENATE(CHOOSE(RANDBETWEEN(1,9),$S$1,$S$2,$S$3,$S$4,$S$5,$S$6,$S$7,$S$8,$S$9),"hat einen Durchmesser von ")</f>
        <v xml:space="preserve">Eine Holzkugel hat einen Durchmesser von </v>
      </c>
      <c r="M442" t="str">
        <f t="shared" ca="1" si="1220"/>
        <v xml:space="preserve"> m. Wie gross ist das Volumen?</v>
      </c>
      <c r="O442" s="1" t="str">
        <f t="shared" ref="O442" ca="1" si="1224">CONCATENATE(L442,F442,M442)</f>
        <v>Eine Holzkugel hat einen Durchmesser von 24.6 m. Wie gross ist das Volumen?</v>
      </c>
      <c r="P442" t="str">
        <f t="shared" ca="1" si="1222"/>
        <v>7794.781 m³</v>
      </c>
      <c r="Q442">
        <f t="shared" ca="1" si="1073"/>
        <v>8444</v>
      </c>
    </row>
    <row r="443" spans="5:17" x14ac:dyDescent="0.25">
      <c r="E443">
        <f t="shared" ca="1" si="1067"/>
        <v>73.3</v>
      </c>
      <c r="F443">
        <f t="shared" ca="1" si="1068"/>
        <v>146.6</v>
      </c>
      <c r="G443">
        <f t="shared" ca="1" si="1205"/>
        <v>1649683.1299488349</v>
      </c>
      <c r="H443">
        <f t="shared" ca="1" si="1206"/>
        <v>67517.727010184244</v>
      </c>
      <c r="I443" t="str">
        <f t="shared" ca="1" si="1069"/>
        <v xml:space="preserve"> cm</v>
      </c>
      <c r="J443" t="str">
        <f t="shared" ca="1" si="1070"/>
        <v xml:space="preserve"> cm²</v>
      </c>
      <c r="K443" t="str">
        <f t="shared" ca="1" si="1153"/>
        <v xml:space="preserve"> cm³</v>
      </c>
      <c r="L443" t="str">
        <f t="shared" ref="L443" ca="1" si="1225">CONCATENATE(CHOOSE(RANDBETWEEN(1,9),$S$1,$S$2,$S$3,$S$4,$S$5,$S$6,$S$7,$S$8,$S$9),"hat einen Radius von ")</f>
        <v xml:space="preserve">Eine Steinkugel hat einen Radius von </v>
      </c>
      <c r="M443" t="str">
        <f t="shared" ref="M443:M444" ca="1" si="1226">CONCATENATE(I443,". Wie gross ist die Oberfläche?")</f>
        <v xml:space="preserve"> cm. Wie gross ist die Oberfläche?</v>
      </c>
      <c r="O443" s="1" t="str">
        <f t="shared" ca="1" si="1076"/>
        <v>Eine Steinkugel hat einen Radius von 73.3 cm. Wie gross ist die Oberfläche?</v>
      </c>
      <c r="P443" t="str">
        <f t="shared" ref="P443:P444" ca="1" si="1227">CONCATENATE(TRUNC(H443,2),J443)</f>
        <v>67517.72 cm²</v>
      </c>
      <c r="Q443">
        <f t="shared" ca="1" si="1073"/>
        <v>7526</v>
      </c>
    </row>
    <row r="444" spans="5:17" x14ac:dyDescent="0.25">
      <c r="E444">
        <f t="shared" ca="1" si="1067"/>
        <v>11</v>
      </c>
      <c r="F444">
        <f t="shared" ca="1" si="1068"/>
        <v>22</v>
      </c>
      <c r="G444">
        <f t="shared" ca="1" si="1205"/>
        <v>5575.2797625706853</v>
      </c>
      <c r="H444">
        <f t="shared" ca="1" si="1206"/>
        <v>1520.5308443374599</v>
      </c>
      <c r="I444" t="str">
        <f t="shared" ca="1" si="1069"/>
        <v xml:space="preserve"> mm</v>
      </c>
      <c r="J444" t="str">
        <f t="shared" ca="1" si="1070"/>
        <v xml:space="preserve"> mm²</v>
      </c>
      <c r="K444" t="str">
        <f t="shared" ca="1" si="1153"/>
        <v xml:space="preserve"> mm³</v>
      </c>
      <c r="L444" t="str">
        <f t="shared" ref="L444" ca="1" si="1228">CONCATENATE(CHOOSE(RANDBETWEEN(1,9),$S$1,$S$2,$S$3,$S$4,$S$5,$S$6,$S$7,$S$8,$S$9),"hat einen Durchmesser von ")</f>
        <v xml:space="preserve">Eine Steinkugel hat einen Durchmesser von </v>
      </c>
      <c r="M444" t="str">
        <f t="shared" ca="1" si="1226"/>
        <v xml:space="preserve"> mm. Wie gross ist die Oberfläche?</v>
      </c>
      <c r="O444" s="1" t="str">
        <f t="shared" ref="O444" ca="1" si="1229">CONCATENATE(L444,F444,M444)</f>
        <v>Eine Steinkugel hat einen Durchmesser von 22 mm. Wie gross ist die Oberfläche?</v>
      </c>
      <c r="P444" t="str">
        <f t="shared" ca="1" si="1227"/>
        <v>1520.53 mm²</v>
      </c>
      <c r="Q444">
        <f t="shared" ca="1" si="1073"/>
        <v>15636</v>
      </c>
    </row>
    <row r="445" spans="5:17" x14ac:dyDescent="0.25">
      <c r="E445">
        <f t="shared" ca="1" si="1067"/>
        <v>16.8</v>
      </c>
      <c r="F445">
        <f t="shared" ca="1" si="1068"/>
        <v>33.6</v>
      </c>
      <c r="G445">
        <f t="shared" ca="1" si="1205"/>
        <v>19861.701676301705</v>
      </c>
      <c r="H445">
        <f t="shared" ca="1" si="1206"/>
        <v>3546.7324421967328</v>
      </c>
      <c r="I445" t="str">
        <f t="shared" ca="1" si="1069"/>
        <v xml:space="preserve"> m</v>
      </c>
      <c r="J445" t="str">
        <f t="shared" ca="1" si="1070"/>
        <v xml:space="preserve"> m²</v>
      </c>
      <c r="K445" t="str">
        <f t="shared" ca="1" si="1153"/>
        <v xml:space="preserve"> m³</v>
      </c>
      <c r="L445" t="str">
        <f t="shared" ref="L445" ca="1" si="1230">CONCATENATE(CHOOSE(RANDBETWEEN(1,9),$S$1,$S$2,$S$3,$S$4,$S$5,$S$6,$S$7,$S$8,$S$9),"hat ein Volumen von ")</f>
        <v xml:space="preserve">Eine Steinkugel hat ein Volumen von </v>
      </c>
      <c r="M445" t="s">
        <v>22</v>
      </c>
      <c r="O445" s="1" t="str">
        <f t="shared" ref="O445" ca="1" si="1231">CONCATENATE(L445,TRUNC(G445,3),K445,M445)</f>
        <v>Eine Steinkugel hat ein Volumen von 19861.701 m³. Wie gross ist der Radius?</v>
      </c>
      <c r="P445" t="str">
        <f t="shared" ref="P445:P446" ca="1" si="1232">CONCATENATE(E445,I445)</f>
        <v>16.8 m</v>
      </c>
      <c r="Q445">
        <f t="shared" ca="1" si="1073"/>
        <v>18007</v>
      </c>
    </row>
    <row r="446" spans="5:17" x14ac:dyDescent="0.25">
      <c r="E446">
        <f t="shared" ca="1" si="1067"/>
        <v>53.7</v>
      </c>
      <c r="F446">
        <f t="shared" ca="1" si="1068"/>
        <v>107.4</v>
      </c>
      <c r="G446">
        <f t="shared" ca="1" si="1205"/>
        <v>648651.55925689323</v>
      </c>
      <c r="H446">
        <f t="shared" ca="1" si="1206"/>
        <v>36237.517276921411</v>
      </c>
      <c r="I446" t="str">
        <f t="shared" ca="1" si="1069"/>
        <v xml:space="preserve"> m</v>
      </c>
      <c r="J446" t="str">
        <f t="shared" ca="1" si="1070"/>
        <v xml:space="preserve"> m²</v>
      </c>
      <c r="K446" t="str">
        <f t="shared" ca="1" si="1153"/>
        <v xml:space="preserve"> m³</v>
      </c>
      <c r="L446" t="str">
        <f t="shared" ref="L446" ca="1" si="1233">CONCATENATE(CHOOSE(RANDBETWEEN(1,9),$S$1,$S$2,$S$3,$S$4,$S$5,$S$6,$S$7,$S$8,$S$9),"hat eine Oberfläche von ")</f>
        <v xml:space="preserve">Ein Ball hat eine Oberfläche von </v>
      </c>
      <c r="M446" t="s">
        <v>22</v>
      </c>
      <c r="O446" s="1" t="str">
        <f t="shared" ref="O446" ca="1" si="1234">CONCATENATE(L446,TRUNC(H446,2),J446,M446)</f>
        <v>Ein Ball hat eine Oberfläche von 36237.51 m². Wie gross ist der Radius?</v>
      </c>
      <c r="P446" t="str">
        <f t="shared" ca="1" si="1232"/>
        <v>53.7 m</v>
      </c>
      <c r="Q446">
        <f t="shared" ca="1" si="1073"/>
        <v>724</v>
      </c>
    </row>
    <row r="447" spans="5:17" x14ac:dyDescent="0.25">
      <c r="E447">
        <f t="shared" ca="1" si="1067"/>
        <v>73.400000000000006</v>
      </c>
      <c r="F447">
        <f t="shared" ca="1" si="1068"/>
        <v>146.80000000000001</v>
      </c>
      <c r="G447">
        <f t="shared" ca="1" si="1205"/>
        <v>1656444.1179883045</v>
      </c>
      <c r="H447">
        <f t="shared" ca="1" si="1206"/>
        <v>67702.075667096913</v>
      </c>
      <c r="I447" t="str">
        <f t="shared" ca="1" si="1069"/>
        <v xml:space="preserve"> dm</v>
      </c>
      <c r="J447" t="str">
        <f t="shared" ca="1" si="1070"/>
        <v xml:space="preserve"> dm²</v>
      </c>
      <c r="K447" t="str">
        <f t="shared" ca="1" si="1153"/>
        <v xml:space="preserve"> dm³</v>
      </c>
      <c r="L447" t="str">
        <f t="shared" ref="L447" ca="1" si="1235">CONCATENATE(CHOOSE(RANDBETWEEN(1,7),$S$1,$S$2,$S$3,$S$4,$S$5,$S$6,$S$7),"hat ein Volumen von ")</f>
        <v xml:space="preserve">Eine Glaskugel hat ein Volumen von </v>
      </c>
      <c r="M447" t="s">
        <v>23</v>
      </c>
      <c r="O447" s="1" t="str">
        <f t="shared" ref="O447" ca="1" si="1236">CONCATENATE(L447,TRUNC(G447,3),K447,M447)</f>
        <v>Eine Glaskugel hat ein Volumen von 1656444.117 dm³. Wie gross ist der Durchmesser?</v>
      </c>
      <c r="P447" t="str">
        <f t="shared" ref="P447:P448" ca="1" si="1237">CONCATENATE(F447,I447)</f>
        <v>146.8 dm</v>
      </c>
      <c r="Q447">
        <f t="shared" ca="1" si="1073"/>
        <v>15290</v>
      </c>
    </row>
    <row r="448" spans="5:17" x14ac:dyDescent="0.25">
      <c r="E448">
        <f t="shared" ca="1" si="1067"/>
        <v>5.8</v>
      </c>
      <c r="F448">
        <f t="shared" ca="1" si="1068"/>
        <v>11.6</v>
      </c>
      <c r="G448">
        <f t="shared" ca="1" si="1205"/>
        <v>817.28323443628233</v>
      </c>
      <c r="H448">
        <f t="shared" ca="1" si="1206"/>
        <v>422.73270746704259</v>
      </c>
      <c r="I448" t="str">
        <f t="shared" ca="1" si="1069"/>
        <v xml:space="preserve"> mm</v>
      </c>
      <c r="J448" t="str">
        <f t="shared" ca="1" si="1070"/>
        <v xml:space="preserve"> mm²</v>
      </c>
      <c r="K448" t="str">
        <f t="shared" ca="1" si="1153"/>
        <v xml:space="preserve"> mm³</v>
      </c>
      <c r="L448" t="str">
        <f t="shared" ref="L448" ca="1" si="1238">CONCATENATE(CHOOSE(RANDBETWEEN(1,9),$S$1,$S$2,$S$3,$S$4,$S$5,$S$6,$S$7,$S$8,$S$9),"hat eine Oberfläche von ")</f>
        <v xml:space="preserve">Eine Steinkugel hat eine Oberfläche von </v>
      </c>
      <c r="M448" t="s">
        <v>23</v>
      </c>
      <c r="O448" s="1" t="str">
        <f t="shared" ref="O448" ca="1" si="1239">CONCATENATE(L448,TRUNC(H448,2),J448,M448)</f>
        <v>Eine Steinkugel hat eine Oberfläche von 422.73 mm². Wie gross ist der Durchmesser?</v>
      </c>
      <c r="P448" t="str">
        <f t="shared" ca="1" si="1237"/>
        <v>11.6 mm</v>
      </c>
      <c r="Q448">
        <f t="shared" ca="1" si="1073"/>
        <v>9582</v>
      </c>
    </row>
    <row r="449" spans="5:17" x14ac:dyDescent="0.25">
      <c r="E449">
        <f t="shared" ca="1" si="1067"/>
        <v>30.4</v>
      </c>
      <c r="F449">
        <f t="shared" ca="1" si="1068"/>
        <v>60.8</v>
      </c>
      <c r="G449">
        <f t="shared" ca="1" si="1205"/>
        <v>117681.81561192387</v>
      </c>
      <c r="H449">
        <f t="shared" ca="1" si="1206"/>
        <v>11613.337066966173</v>
      </c>
      <c r="I449" t="str">
        <f t="shared" ca="1" si="1069"/>
        <v xml:space="preserve"> mm</v>
      </c>
      <c r="J449" t="str">
        <f t="shared" ca="1" si="1070"/>
        <v xml:space="preserve"> mm²</v>
      </c>
      <c r="K449" t="str">
        <f t="shared" ca="1" si="1153"/>
        <v xml:space="preserve"> mm³</v>
      </c>
      <c r="L449" t="str">
        <f t="shared" ref="L449" ca="1" si="1240">CONCATENATE(CHOOSE(RANDBETWEEN(1,9),$S$1,$S$2,$S$3,$S$4,$S$5,$S$6,$S$7,$S$8,$S$9),"hat einen Radius von ")</f>
        <v xml:space="preserve">Eine Steinkugel hat einen Radius von </v>
      </c>
      <c r="M449" t="str">
        <f t="shared" ref="M449:M450" ca="1" si="1241">CONCATENATE(I449,". Wie gross ist das Volumen?")</f>
        <v xml:space="preserve"> mm. Wie gross ist das Volumen?</v>
      </c>
      <c r="O449" s="1" t="str">
        <f t="shared" ref="O449" ca="1" si="1242">CONCATENATE(L449,E449,M449)</f>
        <v>Eine Steinkugel hat einen Radius von 30.4 mm. Wie gross ist das Volumen?</v>
      </c>
      <c r="P449" t="str">
        <f t="shared" ref="P449:P450" ca="1" si="1243">CONCATENATE(TRUNC(G449,3),K449)</f>
        <v>117681.815 mm³</v>
      </c>
      <c r="Q449">
        <f t="shared" ca="1" si="1073"/>
        <v>19264</v>
      </c>
    </row>
    <row r="450" spans="5:17" x14ac:dyDescent="0.25">
      <c r="E450">
        <f t="shared" ref="E450:E464" ca="1" si="1244">1+(RANDBETWEEN(1,900)/10)</f>
        <v>12.8</v>
      </c>
      <c r="F450">
        <f t="shared" ref="F450:F464" ca="1" si="1245">E450*2</f>
        <v>25.6</v>
      </c>
      <c r="G450">
        <f t="shared" ca="1" si="1205"/>
        <v>8784.5297555481902</v>
      </c>
      <c r="H450">
        <f t="shared" ca="1" si="1206"/>
        <v>2058.874161456607</v>
      </c>
      <c r="I450" t="str">
        <f t="shared" ref="I450:I464" ca="1" si="1246">CHOOSE(RANDBETWEEN(1,4),$R$1,$R$2,$R$3,$R$4)</f>
        <v xml:space="preserve"> cm</v>
      </c>
      <c r="J450" t="str">
        <f t="shared" ref="J450:J464" ca="1" si="1247">CONCATENATE(I450,"²")</f>
        <v xml:space="preserve"> cm²</v>
      </c>
      <c r="K450" t="str">
        <f t="shared" ca="1" si="1153"/>
        <v xml:space="preserve"> cm³</v>
      </c>
      <c r="L450" t="str">
        <f t="shared" ref="L450" ca="1" si="1248">CONCATENATE(CHOOSE(RANDBETWEEN(1,9),$S$1,$S$2,$S$3,$S$4,$S$5,$S$6,$S$7,$S$8,$S$9),"hat einen Durchmesser von ")</f>
        <v xml:space="preserve">Eine Glaskugel hat einen Durchmesser von </v>
      </c>
      <c r="M450" t="str">
        <f t="shared" ca="1" si="1241"/>
        <v xml:space="preserve"> cm. Wie gross ist das Volumen?</v>
      </c>
      <c r="O450" s="1" t="str">
        <f t="shared" ref="O450" ca="1" si="1249">CONCATENATE(L450,F450,M450)</f>
        <v>Eine Glaskugel hat einen Durchmesser von 25.6 cm. Wie gross ist das Volumen?</v>
      </c>
      <c r="P450" t="str">
        <f t="shared" ca="1" si="1243"/>
        <v>8784.529 cm³</v>
      </c>
      <c r="Q450">
        <f t="shared" ref="Q450:Q464" ca="1" si="1250">RANDBETWEEN(1,20000)</f>
        <v>14462</v>
      </c>
    </row>
    <row r="451" spans="5:17" x14ac:dyDescent="0.25">
      <c r="E451">
        <f t="shared" ca="1" si="1244"/>
        <v>15.2</v>
      </c>
      <c r="F451">
        <f t="shared" ca="1" si="1245"/>
        <v>30.4</v>
      </c>
      <c r="G451">
        <f t="shared" ca="1" si="1205"/>
        <v>14710.226951490484</v>
      </c>
      <c r="H451">
        <f t="shared" ca="1" si="1206"/>
        <v>2903.3342667415432</v>
      </c>
      <c r="I451" t="str">
        <f t="shared" ca="1" si="1246"/>
        <v xml:space="preserve"> mm</v>
      </c>
      <c r="J451" t="str">
        <f t="shared" ca="1" si="1247"/>
        <v xml:space="preserve"> mm²</v>
      </c>
      <c r="K451" t="str">
        <f t="shared" ca="1" si="1153"/>
        <v xml:space="preserve"> mm³</v>
      </c>
      <c r="L451" t="str">
        <f t="shared" ref="L451" ca="1" si="1251">CONCATENATE(CHOOSE(RANDBETWEEN(1,9),$S$1,$S$2,$S$3,$S$4,$S$5,$S$6,$S$7,$S$8,$S$9),"hat einen Radius von ")</f>
        <v xml:space="preserve">Eine Glaskugel hat einen Radius von </v>
      </c>
      <c r="M451" t="str">
        <f t="shared" ref="M451:M452" ca="1" si="1252">CONCATENATE(I451,". Wie gross ist die Oberfläche?")</f>
        <v xml:space="preserve"> mm. Wie gross ist die Oberfläche?</v>
      </c>
      <c r="O451" s="1" t="str">
        <f t="shared" ref="O451:O459" ca="1" si="1253">CONCATENATE(L451,E451,M451)</f>
        <v>Eine Glaskugel hat einen Radius von 15.2 mm. Wie gross ist die Oberfläche?</v>
      </c>
      <c r="P451" t="str">
        <f t="shared" ref="P451:P452" ca="1" si="1254">CONCATENATE(TRUNC(H451,2),J451)</f>
        <v>2903.33 mm²</v>
      </c>
      <c r="Q451">
        <f t="shared" ca="1" si="1250"/>
        <v>12479</v>
      </c>
    </row>
    <row r="452" spans="5:17" x14ac:dyDescent="0.25">
      <c r="E452">
        <f t="shared" ca="1" si="1244"/>
        <v>1.9</v>
      </c>
      <c r="F452">
        <f t="shared" ca="1" si="1245"/>
        <v>3.8</v>
      </c>
      <c r="G452">
        <f t="shared" ca="1" si="1205"/>
        <v>28.730912014629851</v>
      </c>
      <c r="H452">
        <f t="shared" ca="1" si="1206"/>
        <v>45.364597917836612</v>
      </c>
      <c r="I452" t="str">
        <f t="shared" ca="1" si="1246"/>
        <v xml:space="preserve"> m</v>
      </c>
      <c r="J452" t="str">
        <f t="shared" ca="1" si="1247"/>
        <v xml:space="preserve"> m²</v>
      </c>
      <c r="K452" t="str">
        <f t="shared" ca="1" si="1153"/>
        <v xml:space="preserve"> m³</v>
      </c>
      <c r="L452" t="str">
        <f t="shared" ref="L452" ca="1" si="1255">CONCATENATE(CHOOSE(RANDBETWEEN(1,9),$S$1,$S$2,$S$3,$S$4,$S$5,$S$6,$S$7,$S$8,$S$9),"hat einen Durchmesser von ")</f>
        <v xml:space="preserve">Eine Glasmurmel hat einen Durchmesser von </v>
      </c>
      <c r="M452" t="str">
        <f t="shared" ca="1" si="1252"/>
        <v xml:space="preserve"> m. Wie gross ist die Oberfläche?</v>
      </c>
      <c r="O452" s="1" t="str">
        <f t="shared" ref="O452" ca="1" si="1256">CONCATENATE(L452,F452,M452)</f>
        <v>Eine Glasmurmel hat einen Durchmesser von 3.8 m. Wie gross ist die Oberfläche?</v>
      </c>
      <c r="P452" t="str">
        <f t="shared" ca="1" si="1254"/>
        <v>45.36 m²</v>
      </c>
      <c r="Q452">
        <f t="shared" ca="1" si="1250"/>
        <v>10836</v>
      </c>
    </row>
    <row r="453" spans="5:17" x14ac:dyDescent="0.25">
      <c r="E453">
        <f t="shared" ca="1" si="1244"/>
        <v>72.2</v>
      </c>
      <c r="F453">
        <f t="shared" ca="1" si="1245"/>
        <v>144.4</v>
      </c>
      <c r="G453">
        <f t="shared" ca="1" si="1205"/>
        <v>1576522.6040667694</v>
      </c>
      <c r="H453">
        <f t="shared" ca="1" si="1206"/>
        <v>65506.479393356072</v>
      </c>
      <c r="I453" t="str">
        <f t="shared" ca="1" si="1246"/>
        <v xml:space="preserve"> m</v>
      </c>
      <c r="J453" t="str">
        <f t="shared" ca="1" si="1247"/>
        <v xml:space="preserve"> m²</v>
      </c>
      <c r="K453" t="str">
        <f t="shared" ca="1" si="1153"/>
        <v xml:space="preserve"> m³</v>
      </c>
      <c r="L453" t="str">
        <f t="shared" ref="L453" ca="1" si="1257">CONCATENATE(CHOOSE(RANDBETWEEN(1,9),$S$1,$S$2,$S$3,$S$4,$S$5,$S$6,$S$7,$S$8,$S$9),"hat ein Volumen von ")</f>
        <v xml:space="preserve">Eine Stahlkugel hat ein Volumen von </v>
      </c>
      <c r="M453" t="s">
        <v>22</v>
      </c>
      <c r="O453" s="1" t="str">
        <f t="shared" ref="O453" ca="1" si="1258">CONCATENATE(L453,TRUNC(G453,3),K453,M453)</f>
        <v>Eine Stahlkugel hat ein Volumen von 1576522.604 m³. Wie gross ist der Radius?</v>
      </c>
      <c r="P453" t="str">
        <f t="shared" ref="P453:P454" ca="1" si="1259">CONCATENATE(E453,I453)</f>
        <v>72.2 m</v>
      </c>
      <c r="Q453">
        <f t="shared" ca="1" si="1250"/>
        <v>18955</v>
      </c>
    </row>
    <row r="454" spans="5:17" x14ac:dyDescent="0.25">
      <c r="E454">
        <f t="shared" ca="1" si="1244"/>
        <v>37.9</v>
      </c>
      <c r="F454">
        <f t="shared" ca="1" si="1245"/>
        <v>75.8</v>
      </c>
      <c r="G454">
        <f t="shared" ca="1" si="1205"/>
        <v>228037.4832323686</v>
      </c>
      <c r="H454">
        <f t="shared" ca="1" si="1206"/>
        <v>18050.460414171655</v>
      </c>
      <c r="I454" t="str">
        <f t="shared" ca="1" si="1246"/>
        <v xml:space="preserve"> cm</v>
      </c>
      <c r="J454" t="str">
        <f t="shared" ca="1" si="1247"/>
        <v xml:space="preserve"> cm²</v>
      </c>
      <c r="K454" t="str">
        <f t="shared" ca="1" si="1153"/>
        <v xml:space="preserve"> cm³</v>
      </c>
      <c r="L454" t="str">
        <f t="shared" ref="L454" ca="1" si="1260">CONCATENATE(CHOOSE(RANDBETWEEN(1,9),$S$1,$S$2,$S$3,$S$4,$S$5,$S$6,$S$7,$S$8,$S$9),"hat eine Oberfläche von ")</f>
        <v xml:space="preserve">Eine Glasmurmel hat eine Oberfläche von </v>
      </c>
      <c r="M454" t="s">
        <v>22</v>
      </c>
      <c r="O454" s="1" t="str">
        <f t="shared" ref="O454" ca="1" si="1261">CONCATENATE(L454,TRUNC(H454,2),J454,M454)</f>
        <v>Eine Glasmurmel hat eine Oberfläche von 18050.46 cm². Wie gross ist der Radius?</v>
      </c>
      <c r="P454" t="str">
        <f t="shared" ca="1" si="1259"/>
        <v>37.9 cm</v>
      </c>
      <c r="Q454">
        <f t="shared" ca="1" si="1250"/>
        <v>7902</v>
      </c>
    </row>
    <row r="455" spans="5:17" x14ac:dyDescent="0.25">
      <c r="E455">
        <f t="shared" ca="1" si="1244"/>
        <v>23.3</v>
      </c>
      <c r="F455">
        <f t="shared" ca="1" si="1245"/>
        <v>46.6</v>
      </c>
      <c r="G455">
        <f t="shared" ca="1" si="1205"/>
        <v>52985.418922642071</v>
      </c>
      <c r="H455">
        <f t="shared" ca="1" si="1206"/>
        <v>6822.1569428294506</v>
      </c>
      <c r="I455" t="str">
        <f t="shared" ca="1" si="1246"/>
        <v xml:space="preserve"> m</v>
      </c>
      <c r="J455" t="str">
        <f t="shared" ca="1" si="1247"/>
        <v xml:space="preserve"> m²</v>
      </c>
      <c r="K455" t="str">
        <f t="shared" ca="1" si="1153"/>
        <v xml:space="preserve"> m³</v>
      </c>
      <c r="L455" t="str">
        <f t="shared" ref="L455" ca="1" si="1262">CONCATENATE(CHOOSE(RANDBETWEEN(1,7),$S$1,$S$2,$S$3,$S$4,$S$5,$S$6,$S$7),"hat ein Volumen von ")</f>
        <v xml:space="preserve">Eine Glaskugel hat ein Volumen von </v>
      </c>
      <c r="M455" t="s">
        <v>23</v>
      </c>
      <c r="O455" s="1" t="str">
        <f ca="1">CONCATENATE(L455,TRUNC(G455,3),K455,M455)</f>
        <v>Eine Glaskugel hat ein Volumen von 52985.418 m³. Wie gross ist der Durchmesser?</v>
      </c>
      <c r="P455" t="str">
        <f t="shared" ref="P455:P456" ca="1" si="1263">CONCATENATE(F455,I455)</f>
        <v>46.6 m</v>
      </c>
      <c r="Q455">
        <f t="shared" ca="1" si="1250"/>
        <v>4153</v>
      </c>
    </row>
    <row r="456" spans="5:17" x14ac:dyDescent="0.25">
      <c r="E456">
        <f t="shared" ca="1" si="1244"/>
        <v>24.6</v>
      </c>
      <c r="F456">
        <f t="shared" ca="1" si="1245"/>
        <v>49.2</v>
      </c>
      <c r="G456">
        <f t="shared" ca="1" si="1205"/>
        <v>62358.251696081912</v>
      </c>
      <c r="H456">
        <f t="shared" ca="1" si="1206"/>
        <v>7604.6648409855979</v>
      </c>
      <c r="I456" t="str">
        <f t="shared" ca="1" si="1246"/>
        <v xml:space="preserve"> mm</v>
      </c>
      <c r="J456" t="str">
        <f t="shared" ca="1" si="1247"/>
        <v xml:space="preserve"> mm²</v>
      </c>
      <c r="K456" t="str">
        <f t="shared" ca="1" si="1153"/>
        <v xml:space="preserve"> mm³</v>
      </c>
      <c r="L456" t="str">
        <f t="shared" ref="L456" ca="1" si="1264">CONCATENATE(CHOOSE(RANDBETWEEN(1,9),$S$1,$S$2,$S$3,$S$4,$S$5,$S$6,$S$7,$S$8,$S$9),"hat eine Oberfläche von ")</f>
        <v xml:space="preserve">Eine Kugel hat eine Oberfläche von </v>
      </c>
      <c r="M456" t="s">
        <v>23</v>
      </c>
      <c r="O456" s="1" t="str">
        <f t="shared" ref="O456" ca="1" si="1265">CONCATENATE(L456,TRUNC(H456,2),J456,M456)</f>
        <v>Eine Kugel hat eine Oberfläche von 7604.66 mm². Wie gross ist der Durchmesser?</v>
      </c>
      <c r="P456" t="str">
        <f t="shared" ca="1" si="1263"/>
        <v>49.2 mm</v>
      </c>
      <c r="Q456">
        <f t="shared" ca="1" si="1250"/>
        <v>104</v>
      </c>
    </row>
    <row r="457" spans="5:17" x14ac:dyDescent="0.25">
      <c r="E457">
        <f t="shared" ca="1" si="1244"/>
        <v>56.9</v>
      </c>
      <c r="F457">
        <f t="shared" ca="1" si="1245"/>
        <v>113.8</v>
      </c>
      <c r="G457">
        <f t="shared" ca="1" si="1205"/>
        <v>771658.96922486078</v>
      </c>
      <c r="H457">
        <f t="shared" ca="1" si="1206"/>
        <v>40685.0071647554</v>
      </c>
      <c r="I457" t="str">
        <f t="shared" ca="1" si="1246"/>
        <v xml:space="preserve"> m</v>
      </c>
      <c r="J457" t="str">
        <f t="shared" ca="1" si="1247"/>
        <v xml:space="preserve"> m²</v>
      </c>
      <c r="K457" t="str">
        <f t="shared" ca="1" si="1153"/>
        <v xml:space="preserve"> m³</v>
      </c>
      <c r="L457" t="str">
        <f t="shared" ref="L457" ca="1" si="1266">CONCATENATE(CHOOSE(RANDBETWEEN(1,9),$S$1,$S$2,$S$3,$S$4,$S$5,$S$6,$S$7,$S$8,$S$9),"hat einen Radius von ")</f>
        <v xml:space="preserve">Ein Ball hat einen Radius von </v>
      </c>
      <c r="M457" t="str">
        <f t="shared" ref="M457:M458" ca="1" si="1267">CONCATENATE(I457,". Wie gross ist das Volumen?")</f>
        <v xml:space="preserve"> m. Wie gross ist das Volumen?</v>
      </c>
      <c r="O457" s="1" t="str">
        <f t="shared" ref="O457" ca="1" si="1268">CONCATENATE(L457,E457,M457)</f>
        <v>Ein Ball hat einen Radius von 56.9 m. Wie gross ist das Volumen?</v>
      </c>
      <c r="P457" t="str">
        <f t="shared" ref="P457:P458" ca="1" si="1269">CONCATENATE(TRUNC(G457,3),K457)</f>
        <v>771658.969 m³</v>
      </c>
      <c r="Q457">
        <f t="shared" ca="1" si="1250"/>
        <v>5647</v>
      </c>
    </row>
    <row r="458" spans="5:17" x14ac:dyDescent="0.25">
      <c r="E458">
        <f t="shared" ca="1" si="1244"/>
        <v>27.1</v>
      </c>
      <c r="F458">
        <f t="shared" ca="1" si="1245"/>
        <v>54.2</v>
      </c>
      <c r="G458">
        <f t="shared" ca="1" si="1205"/>
        <v>83367.4431274534</v>
      </c>
      <c r="H458">
        <f t="shared" ca="1" si="1206"/>
        <v>9228.8682428915217</v>
      </c>
      <c r="I458" t="str">
        <f t="shared" ca="1" si="1246"/>
        <v xml:space="preserve"> dm</v>
      </c>
      <c r="J458" t="str">
        <f t="shared" ca="1" si="1247"/>
        <v xml:space="preserve"> dm²</v>
      </c>
      <c r="K458" t="str">
        <f t="shared" ca="1" si="1153"/>
        <v xml:space="preserve"> dm³</v>
      </c>
      <c r="L458" t="str">
        <f t="shared" ref="L458" ca="1" si="1270">CONCATENATE(CHOOSE(RANDBETWEEN(1,9),$S$1,$S$2,$S$3,$S$4,$S$5,$S$6,$S$7,$S$8,$S$9),"hat einen Durchmesser von ")</f>
        <v xml:space="preserve">Eine Plastikkugel hat einen Durchmesser von </v>
      </c>
      <c r="M458" t="str">
        <f t="shared" ca="1" si="1267"/>
        <v xml:space="preserve"> dm. Wie gross ist das Volumen?</v>
      </c>
      <c r="O458" s="1" t="str">
        <f t="shared" ref="O458" ca="1" si="1271">CONCATENATE(L458,F458,M458)</f>
        <v>Eine Plastikkugel hat einen Durchmesser von 54.2 dm. Wie gross ist das Volumen?</v>
      </c>
      <c r="P458" t="str">
        <f t="shared" ca="1" si="1269"/>
        <v>83367.443 dm³</v>
      </c>
      <c r="Q458">
        <f t="shared" ca="1" si="1250"/>
        <v>7441</v>
      </c>
    </row>
    <row r="459" spans="5:17" x14ac:dyDescent="0.25">
      <c r="E459">
        <f t="shared" ca="1" si="1244"/>
        <v>70.7</v>
      </c>
      <c r="F459">
        <f t="shared" ca="1" si="1245"/>
        <v>141.4</v>
      </c>
      <c r="G459">
        <f t="shared" ca="1" si="1205"/>
        <v>1480290.1547160971</v>
      </c>
      <c r="H459">
        <f t="shared" ca="1" si="1206"/>
        <v>62812.877852168189</v>
      </c>
      <c r="I459" t="str">
        <f t="shared" ca="1" si="1246"/>
        <v xml:space="preserve"> mm</v>
      </c>
      <c r="J459" t="str">
        <f t="shared" ca="1" si="1247"/>
        <v xml:space="preserve"> mm²</v>
      </c>
      <c r="K459" t="str">
        <f t="shared" ca="1" si="1153"/>
        <v xml:space="preserve"> mm³</v>
      </c>
      <c r="L459" t="str">
        <f t="shared" ref="L459" ca="1" si="1272">CONCATENATE(CHOOSE(RANDBETWEEN(1,9),$S$1,$S$2,$S$3,$S$4,$S$5,$S$6,$S$7,$S$8,$S$9),"hat einen Radius von ")</f>
        <v xml:space="preserve">Eine kugelförmige Figur hat einen Radius von </v>
      </c>
      <c r="M459" t="str">
        <f t="shared" ref="M459:M460" ca="1" si="1273">CONCATENATE(I459,". Wie gross ist die Oberfläche?")</f>
        <v xml:space="preserve"> mm. Wie gross ist die Oberfläche?</v>
      </c>
      <c r="O459" s="1" t="str">
        <f t="shared" ca="1" si="1253"/>
        <v>Eine kugelförmige Figur hat einen Radius von 70.7 mm. Wie gross ist die Oberfläche?</v>
      </c>
      <c r="P459" t="str">
        <f t="shared" ref="P459:P460" ca="1" si="1274">CONCATENATE(TRUNC(H459,2),J459)</f>
        <v>62812.87 mm²</v>
      </c>
      <c r="Q459">
        <f t="shared" ca="1" si="1250"/>
        <v>1529</v>
      </c>
    </row>
    <row r="460" spans="5:17" x14ac:dyDescent="0.25">
      <c r="E460">
        <f t="shared" ca="1" si="1244"/>
        <v>16.5</v>
      </c>
      <c r="F460">
        <f t="shared" ca="1" si="1245"/>
        <v>33</v>
      </c>
      <c r="G460">
        <f t="shared" ca="1" si="1205"/>
        <v>18816.569198676065</v>
      </c>
      <c r="H460">
        <f t="shared" ca="1" si="1206"/>
        <v>3421.1943997592848</v>
      </c>
      <c r="I460" t="str">
        <f t="shared" ca="1" si="1246"/>
        <v xml:space="preserve"> cm</v>
      </c>
      <c r="J460" t="str">
        <f t="shared" ca="1" si="1247"/>
        <v xml:space="preserve"> cm²</v>
      </c>
      <c r="K460" t="str">
        <f t="shared" ca="1" si="1153"/>
        <v xml:space="preserve"> cm³</v>
      </c>
      <c r="L460" t="str">
        <f t="shared" ref="L460" ca="1" si="1275">CONCATENATE(CHOOSE(RANDBETWEEN(1,9),$S$1,$S$2,$S$3,$S$4,$S$5,$S$6,$S$7,$S$8,$S$9),"hat einen Durchmesser von ")</f>
        <v xml:space="preserve">Eine kugelförmige Figur hat einen Durchmesser von </v>
      </c>
      <c r="M460" t="str">
        <f t="shared" ca="1" si="1273"/>
        <v xml:space="preserve"> cm. Wie gross ist die Oberfläche?</v>
      </c>
      <c r="O460" s="1" t="str">
        <f t="shared" ref="O460" ca="1" si="1276">CONCATENATE(L460,F460,M460)</f>
        <v>Eine kugelförmige Figur hat einen Durchmesser von 33 cm. Wie gross ist die Oberfläche?</v>
      </c>
      <c r="P460" t="str">
        <f t="shared" ca="1" si="1274"/>
        <v>3421.19 cm²</v>
      </c>
      <c r="Q460">
        <f t="shared" ca="1" si="1250"/>
        <v>5159</v>
      </c>
    </row>
    <row r="461" spans="5:17" x14ac:dyDescent="0.25">
      <c r="E461">
        <f t="shared" ca="1" si="1244"/>
        <v>35.4</v>
      </c>
      <c r="F461">
        <f t="shared" ca="1" si="1245"/>
        <v>70.8</v>
      </c>
      <c r="G461">
        <f t="shared" ca="1" si="1205"/>
        <v>185822.541389266</v>
      </c>
      <c r="H461">
        <f t="shared" ca="1" si="1206"/>
        <v>15747.672999090339</v>
      </c>
      <c r="I461" t="str">
        <f t="shared" ca="1" si="1246"/>
        <v xml:space="preserve"> dm</v>
      </c>
      <c r="J461" t="str">
        <f t="shared" ca="1" si="1247"/>
        <v xml:space="preserve"> dm²</v>
      </c>
      <c r="K461" t="str">
        <f t="shared" ca="1" si="1153"/>
        <v xml:space="preserve"> dm³</v>
      </c>
      <c r="L461" t="str">
        <f t="shared" ref="L461" ca="1" si="1277">CONCATENATE(CHOOSE(RANDBETWEEN(1,9),$S$1,$S$2,$S$3,$S$4,$S$5,$S$6,$S$7,$S$8,$S$9),"hat ein Volumen von ")</f>
        <v xml:space="preserve">Eine Glaskugel hat ein Volumen von </v>
      </c>
      <c r="M461" t="s">
        <v>22</v>
      </c>
      <c r="O461" s="1" t="str">
        <f t="shared" ref="O461" ca="1" si="1278">CONCATENATE(L461,TRUNC(G461,3),K461,M461)</f>
        <v>Eine Glaskugel hat ein Volumen von 185822.541 dm³. Wie gross ist der Radius?</v>
      </c>
      <c r="P461" t="str">
        <f t="shared" ref="P461:P462" ca="1" si="1279">CONCATENATE(E461,I461)</f>
        <v>35.4 dm</v>
      </c>
      <c r="Q461">
        <f t="shared" ca="1" si="1250"/>
        <v>15602</v>
      </c>
    </row>
    <row r="462" spans="5:17" x14ac:dyDescent="0.25">
      <c r="E462">
        <f t="shared" ca="1" si="1244"/>
        <v>51.4</v>
      </c>
      <c r="F462">
        <f t="shared" ca="1" si="1245"/>
        <v>102.8</v>
      </c>
      <c r="G462">
        <f t="shared" ca="1" si="1205"/>
        <v>568824.07110908511</v>
      </c>
      <c r="H462">
        <f t="shared" ca="1" si="1206"/>
        <v>33199.84850831236</v>
      </c>
      <c r="I462" t="str">
        <f t="shared" ca="1" si="1246"/>
        <v xml:space="preserve"> mm</v>
      </c>
      <c r="J462" t="str">
        <f t="shared" ca="1" si="1247"/>
        <v xml:space="preserve"> mm²</v>
      </c>
      <c r="K462" t="str">
        <f t="shared" ca="1" si="1153"/>
        <v xml:space="preserve"> mm³</v>
      </c>
      <c r="L462" t="str">
        <f t="shared" ref="L462" ca="1" si="1280">CONCATENATE(CHOOSE(RANDBETWEEN(1,9),$S$1,$S$2,$S$3,$S$4,$S$5,$S$6,$S$7,$S$8,$S$9),"hat eine Oberfläche von ")</f>
        <v xml:space="preserve">Eine Holzkugel hat eine Oberfläche von </v>
      </c>
      <c r="M462" t="s">
        <v>22</v>
      </c>
      <c r="O462" s="1" t="str">
        <f t="shared" ref="O462" ca="1" si="1281">CONCATENATE(L462,TRUNC(H462,2),J462,M462)</f>
        <v>Eine Holzkugel hat eine Oberfläche von 33199.84 mm². Wie gross ist der Radius?</v>
      </c>
      <c r="P462" t="str">
        <f t="shared" ca="1" si="1279"/>
        <v>51.4 mm</v>
      </c>
      <c r="Q462">
        <f t="shared" ca="1" si="1250"/>
        <v>16720</v>
      </c>
    </row>
    <row r="463" spans="5:17" x14ac:dyDescent="0.25">
      <c r="E463">
        <f t="shared" ca="1" si="1244"/>
        <v>24.3</v>
      </c>
      <c r="F463">
        <f t="shared" ca="1" si="1245"/>
        <v>48.6</v>
      </c>
      <c r="G463">
        <f t="shared" ca="1" si="1205"/>
        <v>60104.561090990879</v>
      </c>
      <c r="H463">
        <f t="shared" ca="1" si="1206"/>
        <v>7420.3161840729481</v>
      </c>
      <c r="I463" t="str">
        <f t="shared" ca="1" si="1246"/>
        <v xml:space="preserve"> dm</v>
      </c>
      <c r="J463" t="str">
        <f t="shared" ca="1" si="1247"/>
        <v xml:space="preserve"> dm²</v>
      </c>
      <c r="K463" t="str">
        <f t="shared" ca="1" si="1153"/>
        <v xml:space="preserve"> dm³</v>
      </c>
      <c r="L463" t="str">
        <f t="shared" ref="L463" ca="1" si="1282">CONCATENATE(CHOOSE(RANDBETWEEN(1,7),$S$1,$S$2,$S$3,$S$4,$S$5,$S$6,$S$7),"hat ein Volumen von ")</f>
        <v xml:space="preserve">Eine kugelförmige Figur hat ein Volumen von </v>
      </c>
      <c r="M463" t="s">
        <v>23</v>
      </c>
      <c r="O463" s="1" t="str">
        <f t="shared" ref="O463" ca="1" si="1283">CONCATENATE(L463,TRUNC(G463,3),K463,M463)</f>
        <v>Eine kugelförmige Figur hat ein Volumen von 60104.561 dm³. Wie gross ist der Durchmesser?</v>
      </c>
      <c r="P463" t="str">
        <f t="shared" ref="P463:P464" ca="1" si="1284">CONCATENATE(F463,I463)</f>
        <v>48.6 dm</v>
      </c>
      <c r="Q463">
        <f t="shared" ca="1" si="1250"/>
        <v>6968</v>
      </c>
    </row>
    <row r="464" spans="5:17" x14ac:dyDescent="0.25">
      <c r="E464">
        <f t="shared" ca="1" si="1244"/>
        <v>27.7</v>
      </c>
      <c r="F464">
        <f t="shared" ca="1" si="1245"/>
        <v>55.4</v>
      </c>
      <c r="G464">
        <f t="shared" ca="1" si="1205"/>
        <v>89028.266363586226</v>
      </c>
      <c r="H464">
        <f t="shared" ca="1" si="1206"/>
        <v>9642.0505086916492</v>
      </c>
      <c r="I464" t="str">
        <f t="shared" ca="1" si="1246"/>
        <v xml:space="preserve"> m</v>
      </c>
      <c r="J464" t="str">
        <f t="shared" ca="1" si="1247"/>
        <v xml:space="preserve"> m²</v>
      </c>
      <c r="K464" t="str">
        <f t="shared" ca="1" si="1153"/>
        <v xml:space="preserve"> m³</v>
      </c>
      <c r="L464" t="str">
        <f t="shared" ref="L464" ca="1" si="1285">CONCATENATE(CHOOSE(RANDBETWEEN(1,9),$S$1,$S$2,$S$3,$S$4,$S$5,$S$6,$S$7,$S$8,$S$9),"hat eine Oberfläche von ")</f>
        <v xml:space="preserve">Eine Glasmurmel hat eine Oberfläche von </v>
      </c>
      <c r="M464" t="s">
        <v>23</v>
      </c>
      <c r="O464" s="1" t="str">
        <f t="shared" ref="O464" ca="1" si="1286">CONCATENATE(L464,TRUNC(H464,2),J464,M464)</f>
        <v>Eine Glasmurmel hat eine Oberfläche von 9642.05 m². Wie gross ist der Durchmesser?</v>
      </c>
      <c r="P464" t="str">
        <f t="shared" ca="1" si="1284"/>
        <v>55.4 m</v>
      </c>
      <c r="Q464">
        <f t="shared" ca="1" si="1250"/>
        <v>7467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AB</vt:lpstr>
      <vt:lpstr>Lös</vt:lpstr>
      <vt:lpstr>Test</vt:lpstr>
      <vt:lpstr>Test Lös</vt:lpstr>
      <vt:lpstr>Daten</vt:lpstr>
      <vt:lpstr>AB!Druckbereich</vt:lpstr>
      <vt:lpstr>Lös!Druckbereich</vt:lpstr>
      <vt:lpstr>Test!Druckbereich</vt:lpstr>
      <vt:lpstr>'Test Lös'!Druckbereich</vt:lpstr>
    </vt:vector>
  </TitlesOfParts>
  <Company>Sek1 March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2017-03-22T08:21:41Z</cp:lastPrinted>
  <dcterms:created xsi:type="dcterms:W3CDTF">2017-02-20T07:35:12Z</dcterms:created>
  <dcterms:modified xsi:type="dcterms:W3CDTF">2017-05-22T11:39:00Z</dcterms:modified>
</cp:coreProperties>
</file>